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comments10.xml" ContentType="application/vnd.openxmlformats-officedocument.spreadsheetml.comments+xml"/>
  <Override PartName="/xl/drawings/drawing12.xml" ContentType="application/vnd.openxmlformats-officedocument.drawing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ORGANIZATION\BUSINESS PROCESSES\HOTEL OPERATIONS\CASH MANAGEMENT\"/>
    </mc:Choice>
  </mc:AlternateContent>
  <xr:revisionPtr revIDLastSave="0" documentId="13_ncr:1_{9807DB46-0841-4420-A78B-4DD9A134FC06}" xr6:coauthVersionLast="47" xr6:coauthVersionMax="47" xr10:uidLastSave="{00000000-0000-0000-0000-000000000000}"/>
  <bookViews>
    <workbookView xWindow="-108" yWindow="-108" windowWidth="23256" windowHeight="12456" xr2:uid="{AB323296-DE63-4B4B-AAFA-D58C82294444}"/>
  </bookViews>
  <sheets>
    <sheet name="INDEX" sheetId="15" r:id="rId1"/>
    <sheet name="EURO EN" sheetId="1" r:id="rId2"/>
    <sheet name="EURO SP" sheetId="4" r:id="rId3"/>
    <sheet name="CZECH RPC" sheetId="22" r:id="rId4"/>
    <sheet name="ARGENTINA" sheetId="5" r:id="rId5"/>
    <sheet name="CHILE" sheetId="11" r:id="rId6"/>
    <sheet name="COLOMBIA" sheetId="12" r:id="rId7"/>
    <sheet name="ECUADOR-HAITI" sheetId="13" r:id="rId8"/>
    <sheet name="MEXICO" sheetId="14" r:id="rId9"/>
    <sheet name="PERU" sheetId="23" r:id="rId10"/>
    <sheet name="URUGUAY" sheetId="17" r:id="rId11"/>
    <sheet name="USA-NY" sheetId="21" r:id="rId12"/>
  </sheets>
  <definedNames>
    <definedName name="_xlnm.Print_Area" localSheetId="4">ARGENTINA!$B$2:$K$63</definedName>
    <definedName name="_xlnm.Print_Area" localSheetId="5">CHILE!$B$2:$K$70</definedName>
    <definedName name="_xlnm.Print_Area" localSheetId="6">COLOMBIA!$B$2:$K$65</definedName>
    <definedName name="_xlnm.Print_Area" localSheetId="3">'CZECH RPC'!$B$2:$L$68</definedName>
    <definedName name="_xlnm.Print_Area" localSheetId="7">'ECUADOR-HAITI'!$B$2:$K$55</definedName>
    <definedName name="_xlnm.Print_Area" localSheetId="1">'EURO EN'!$B$2:$L$71</definedName>
    <definedName name="_xlnm.Print_Area" localSheetId="2">'EURO SP'!$B$2:$L$71</definedName>
    <definedName name="_xlnm.Print_Area" localSheetId="8">MEXICO!$B$2:$K$57</definedName>
    <definedName name="_xlnm.Print_Area" localSheetId="9">PERU!$B$2:$K$83</definedName>
    <definedName name="_xlnm.Print_Area" localSheetId="10">URUGUAY!$B$2:$K$68</definedName>
    <definedName name="_xlnm.Print_Area" localSheetId="11">'USA-NY'!$B$2:$J$59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1" i="5" l="1"/>
  <c r="I51" i="5"/>
  <c r="K75" i="23"/>
  <c r="K74" i="23"/>
  <c r="K73" i="23"/>
  <c r="K72" i="23"/>
  <c r="E72" i="23"/>
  <c r="E75" i="23"/>
  <c r="E74" i="23"/>
  <c r="E73" i="23"/>
  <c r="K56" i="23"/>
  <c r="E56" i="23"/>
  <c r="E13" i="11"/>
  <c r="E15" i="5" l="1"/>
  <c r="E14" i="5"/>
  <c r="E13" i="5"/>
  <c r="E12" i="5"/>
  <c r="H30" i="5" l="1"/>
  <c r="H43" i="11"/>
  <c r="H31" i="12"/>
  <c r="H26" i="13"/>
  <c r="H28" i="14"/>
  <c r="H43" i="23"/>
  <c r="G27" i="21"/>
  <c r="H42" i="17"/>
  <c r="E21" i="23"/>
  <c r="K77" i="23" l="1"/>
  <c r="E77" i="23"/>
  <c r="K76" i="23"/>
  <c r="E76" i="23"/>
  <c r="K71" i="23"/>
  <c r="E71" i="23"/>
  <c r="K70" i="23"/>
  <c r="E70" i="23"/>
  <c r="K69" i="23"/>
  <c r="E69" i="23"/>
  <c r="K68" i="23"/>
  <c r="E68" i="23"/>
  <c r="K67" i="23"/>
  <c r="E67" i="23"/>
  <c r="K66" i="23"/>
  <c r="E66" i="23"/>
  <c r="K65" i="23"/>
  <c r="E65" i="23"/>
  <c r="H45" i="23"/>
  <c r="J45" i="23" s="1"/>
  <c r="H44" i="23"/>
  <c r="J44" i="23" s="1"/>
  <c r="J43" i="23"/>
  <c r="E26" i="23"/>
  <c r="E25" i="23"/>
  <c r="E24" i="23"/>
  <c r="E23" i="23"/>
  <c r="E22" i="23"/>
  <c r="K19" i="23"/>
  <c r="K18" i="23"/>
  <c r="K17" i="23"/>
  <c r="E17" i="23"/>
  <c r="K16" i="23"/>
  <c r="E16" i="23"/>
  <c r="K15" i="23"/>
  <c r="E15" i="23"/>
  <c r="K14" i="23"/>
  <c r="E14" i="23"/>
  <c r="K13" i="23"/>
  <c r="E13" i="23"/>
  <c r="B5" i="23"/>
  <c r="I4" i="23"/>
  <c r="E4" i="23"/>
  <c r="I4" i="12"/>
  <c r="E27" i="23" l="1"/>
  <c r="E78" i="23"/>
  <c r="K78" i="23"/>
  <c r="E18" i="23"/>
  <c r="K20" i="23"/>
  <c r="K29" i="23" s="1"/>
  <c r="K32" i="23" s="1"/>
  <c r="K34" i="23" s="1"/>
  <c r="G29" i="21"/>
  <c r="I29" i="21" s="1"/>
  <c r="G28" i="21"/>
  <c r="I28" i="21" s="1"/>
  <c r="I27" i="21"/>
  <c r="H44" i="17"/>
  <c r="J44" i="17" s="1"/>
  <c r="H43" i="17"/>
  <c r="J43" i="17" s="1"/>
  <c r="J42" i="17"/>
  <c r="H30" i="14"/>
  <c r="J30" i="14" s="1"/>
  <c r="H29" i="14"/>
  <c r="J29" i="14" s="1"/>
  <c r="J28" i="14"/>
  <c r="J26" i="13"/>
  <c r="H28" i="13"/>
  <c r="J28" i="13" s="1"/>
  <c r="H27" i="13"/>
  <c r="J27" i="13" s="1"/>
  <c r="J32" i="12"/>
  <c r="J33" i="12"/>
  <c r="H33" i="12"/>
  <c r="H32" i="12"/>
  <c r="J31" i="12"/>
  <c r="H45" i="11"/>
  <c r="J45" i="11" s="1"/>
  <c r="H44" i="11"/>
  <c r="J44" i="11" s="1"/>
  <c r="J43" i="11"/>
  <c r="J30" i="5"/>
  <c r="H30" i="4"/>
  <c r="K30" i="4" s="1"/>
  <c r="H31" i="4"/>
  <c r="K31" i="4" s="1"/>
  <c r="H32" i="4"/>
  <c r="K32" i="4" s="1"/>
  <c r="H33" i="4"/>
  <c r="K33" i="4" s="1"/>
  <c r="J4" i="4"/>
  <c r="J4" i="22"/>
  <c r="I4" i="13"/>
  <c r="K15" i="22"/>
  <c r="K17" i="22" s="1"/>
  <c r="J61" i="22"/>
  <c r="I61" i="22"/>
  <c r="H61" i="22"/>
  <c r="F61" i="22"/>
  <c r="E61" i="22"/>
  <c r="K60" i="22"/>
  <c r="K59" i="22"/>
  <c r="K58" i="22"/>
  <c r="K57" i="22"/>
  <c r="K56" i="22"/>
  <c r="K55" i="22"/>
  <c r="K54" i="22"/>
  <c r="K53" i="22"/>
  <c r="K52" i="22"/>
  <c r="K51" i="22"/>
  <c r="K50" i="22"/>
  <c r="K49" i="22"/>
  <c r="K48" i="22"/>
  <c r="K47" i="22"/>
  <c r="H36" i="22"/>
  <c r="K36" i="22" s="1"/>
  <c r="H35" i="22"/>
  <c r="K35" i="22" s="1"/>
  <c r="H34" i="22"/>
  <c r="K34" i="22" s="1"/>
  <c r="H30" i="22"/>
  <c r="K30" i="22" s="1"/>
  <c r="H29" i="22"/>
  <c r="K29" i="22" s="1"/>
  <c r="H28" i="22"/>
  <c r="K28" i="22" s="1"/>
  <c r="H27" i="22"/>
  <c r="K27" i="22" s="1"/>
  <c r="E20" i="22"/>
  <c r="E19" i="22"/>
  <c r="E18" i="22"/>
  <c r="E17" i="22"/>
  <c r="E16" i="22"/>
  <c r="E15" i="22"/>
  <c r="E11" i="22"/>
  <c r="E10" i="22"/>
  <c r="E9" i="22"/>
  <c r="E8" i="22"/>
  <c r="E7" i="22"/>
  <c r="K6" i="22"/>
  <c r="G6" i="22"/>
  <c r="E6" i="22"/>
  <c r="K53" i="4"/>
  <c r="K52" i="4"/>
  <c r="K52" i="1"/>
  <c r="K53" i="1"/>
  <c r="H64" i="4"/>
  <c r="K63" i="4"/>
  <c r="K62" i="4"/>
  <c r="K61" i="4"/>
  <c r="K60" i="4"/>
  <c r="K59" i="4"/>
  <c r="K58" i="4"/>
  <c r="K57" i="4"/>
  <c r="K56" i="4"/>
  <c r="K55" i="4"/>
  <c r="K54" i="4"/>
  <c r="K51" i="4"/>
  <c r="K50" i="4"/>
  <c r="K63" i="1"/>
  <c r="K62" i="1"/>
  <c r="K61" i="1"/>
  <c r="K60" i="1"/>
  <c r="K59" i="1"/>
  <c r="K58" i="1"/>
  <c r="K57" i="1"/>
  <c r="K56" i="1"/>
  <c r="K55" i="1"/>
  <c r="K54" i="1"/>
  <c r="K51" i="1"/>
  <c r="K50" i="1"/>
  <c r="H64" i="1"/>
  <c r="I64" i="1"/>
  <c r="I54" i="5"/>
  <c r="I53" i="5"/>
  <c r="I52" i="5"/>
  <c r="I50" i="5"/>
  <c r="I49" i="5"/>
  <c r="I48" i="5"/>
  <c r="I47" i="5"/>
  <c r="I46" i="5"/>
  <c r="I45" i="5"/>
  <c r="I44" i="5"/>
  <c r="I56" i="12"/>
  <c r="I55" i="12"/>
  <c r="I54" i="12"/>
  <c r="I53" i="12"/>
  <c r="I52" i="12"/>
  <c r="I51" i="12"/>
  <c r="I50" i="12"/>
  <c r="I49" i="12"/>
  <c r="I48" i="12"/>
  <c r="I47" i="12"/>
  <c r="I46" i="12"/>
  <c r="I45" i="12"/>
  <c r="I46" i="13"/>
  <c r="I45" i="13"/>
  <c r="I44" i="13"/>
  <c r="I43" i="13"/>
  <c r="I42" i="13"/>
  <c r="I41" i="13"/>
  <c r="I40" i="13"/>
  <c r="I42" i="14"/>
  <c r="I48" i="14"/>
  <c r="I47" i="14"/>
  <c r="I46" i="14"/>
  <c r="I45" i="14"/>
  <c r="I44" i="14"/>
  <c r="I43" i="14"/>
  <c r="H52" i="21"/>
  <c r="G52" i="21"/>
  <c r="F52" i="21"/>
  <c r="E52" i="21"/>
  <c r="D52" i="21"/>
  <c r="I51" i="21"/>
  <c r="I50" i="21"/>
  <c r="I49" i="21"/>
  <c r="I48" i="21"/>
  <c r="I47" i="21"/>
  <c r="I46" i="21"/>
  <c r="I45" i="21"/>
  <c r="I44" i="21"/>
  <c r="I43" i="21"/>
  <c r="I42" i="21"/>
  <c r="I41" i="21"/>
  <c r="I40" i="21"/>
  <c r="D20" i="21"/>
  <c r="D19" i="21"/>
  <c r="D18" i="21"/>
  <c r="D17" i="21"/>
  <c r="D16" i="21"/>
  <c r="D15" i="21"/>
  <c r="D11" i="21"/>
  <c r="D10" i="21"/>
  <c r="D9" i="21"/>
  <c r="D8" i="21"/>
  <c r="D7" i="21"/>
  <c r="D6" i="21"/>
  <c r="H5" i="21"/>
  <c r="E29" i="23" l="1"/>
  <c r="E32" i="23" s="1"/>
  <c r="E34" i="23" s="1"/>
  <c r="D21" i="21"/>
  <c r="I52" i="21"/>
  <c r="D12" i="21"/>
  <c r="D23" i="21" s="1"/>
  <c r="I15" i="21" s="1"/>
  <c r="E12" i="22"/>
  <c r="E21" i="22"/>
  <c r="K61" i="22"/>
  <c r="I19" i="21" l="1"/>
  <c r="H20" i="21" s="1"/>
  <c r="E23" i="22"/>
  <c r="I4" i="5" l="1"/>
  <c r="E17" i="17"/>
  <c r="K62" i="17"/>
  <c r="E62" i="17"/>
  <c r="K61" i="17"/>
  <c r="E61" i="17"/>
  <c r="K60" i="17"/>
  <c r="E60" i="17"/>
  <c r="K59" i="17"/>
  <c r="E59" i="17"/>
  <c r="K58" i="17"/>
  <c r="E58" i="17"/>
  <c r="K57" i="17"/>
  <c r="E57" i="17"/>
  <c r="K56" i="17"/>
  <c r="E56" i="17"/>
  <c r="K55" i="17"/>
  <c r="E55" i="17"/>
  <c r="E25" i="17"/>
  <c r="E24" i="17"/>
  <c r="E23" i="17"/>
  <c r="E22" i="17"/>
  <c r="K19" i="17"/>
  <c r="K18" i="17"/>
  <c r="K17" i="17"/>
  <c r="E18" i="17"/>
  <c r="K16" i="17"/>
  <c r="E16" i="17"/>
  <c r="K15" i="17"/>
  <c r="E15" i="17"/>
  <c r="K14" i="17"/>
  <c r="E14" i="17"/>
  <c r="K13" i="17"/>
  <c r="E13" i="17"/>
  <c r="B5" i="17"/>
  <c r="I4" i="17"/>
  <c r="E4" i="17"/>
  <c r="E63" i="17" l="1"/>
  <c r="K63" i="17"/>
  <c r="E26" i="17"/>
  <c r="E19" i="17"/>
  <c r="K20" i="17"/>
  <c r="K28" i="17" s="1"/>
  <c r="K31" i="17" s="1"/>
  <c r="K33" i="17" s="1"/>
  <c r="E28" i="17" l="1"/>
  <c r="E31" i="17" s="1"/>
  <c r="E33" i="17" s="1"/>
  <c r="E20" i="14" l="1"/>
  <c r="H49" i="14"/>
  <c r="J49" i="14" s="1"/>
  <c r="G49" i="14"/>
  <c r="F49" i="14"/>
  <c r="E49" i="14"/>
  <c r="J48" i="14"/>
  <c r="J47" i="14"/>
  <c r="J46" i="14"/>
  <c r="J45" i="14"/>
  <c r="J44" i="14"/>
  <c r="J43" i="14"/>
  <c r="J42" i="14"/>
  <c r="J41" i="14"/>
  <c r="I41" i="14"/>
  <c r="I49" i="14" s="1"/>
  <c r="E21" i="14"/>
  <c r="E19" i="14"/>
  <c r="E18" i="14"/>
  <c r="E17" i="14"/>
  <c r="E16" i="14"/>
  <c r="E15" i="14"/>
  <c r="E11" i="14"/>
  <c r="E10" i="14"/>
  <c r="E9" i="14"/>
  <c r="E8" i="14"/>
  <c r="E7" i="14"/>
  <c r="J6" i="14"/>
  <c r="G6" i="14"/>
  <c r="E6" i="14"/>
  <c r="I4" i="14"/>
  <c r="J46" i="13"/>
  <c r="J45" i="13"/>
  <c r="J44" i="13"/>
  <c r="J43" i="13"/>
  <c r="J42" i="13"/>
  <c r="J41" i="13"/>
  <c r="J40" i="13"/>
  <c r="J39" i="13"/>
  <c r="E22" i="14" l="1"/>
  <c r="E12" i="14"/>
  <c r="H47" i="13"/>
  <c r="J47" i="13" s="1"/>
  <c r="G47" i="13"/>
  <c r="F47" i="13"/>
  <c r="E47" i="13"/>
  <c r="I39" i="13"/>
  <c r="I47" i="13" s="1"/>
  <c r="E19" i="13"/>
  <c r="E18" i="13"/>
  <c r="E17" i="13"/>
  <c r="E16" i="13"/>
  <c r="E15" i="13"/>
  <c r="E11" i="13"/>
  <c r="E10" i="13"/>
  <c r="E9" i="13"/>
  <c r="E8" i="13"/>
  <c r="E7" i="13"/>
  <c r="J6" i="13"/>
  <c r="G6" i="13"/>
  <c r="E6" i="13"/>
  <c r="E24" i="14" l="1"/>
  <c r="J15" i="14" s="1"/>
  <c r="J17" i="14" s="1"/>
  <c r="E20" i="13"/>
  <c r="E12" i="13"/>
  <c r="K59" i="11"/>
  <c r="K58" i="11"/>
  <c r="E59" i="11"/>
  <c r="E58" i="11"/>
  <c r="J48" i="12"/>
  <c r="J47" i="12"/>
  <c r="H27" i="12"/>
  <c r="J27" i="12" s="1"/>
  <c r="H33" i="1"/>
  <c r="H32" i="1"/>
  <c r="H31" i="1"/>
  <c r="K31" i="1" s="1"/>
  <c r="H30" i="1"/>
  <c r="H57" i="12"/>
  <c r="J57" i="12" s="1"/>
  <c r="G57" i="12"/>
  <c r="F57" i="12"/>
  <c r="E57" i="12"/>
  <c r="J56" i="12"/>
  <c r="J55" i="12"/>
  <c r="J54" i="12"/>
  <c r="J53" i="12"/>
  <c r="J52" i="12"/>
  <c r="J51" i="12"/>
  <c r="J50" i="12"/>
  <c r="J49" i="12"/>
  <c r="J46" i="12"/>
  <c r="J45" i="12"/>
  <c r="J44" i="12"/>
  <c r="I44" i="12"/>
  <c r="I57" i="12" s="1"/>
  <c r="E20" i="12"/>
  <c r="E19" i="12"/>
  <c r="E18" i="12"/>
  <c r="E17" i="12"/>
  <c r="E16" i="12"/>
  <c r="E12" i="12"/>
  <c r="E11" i="12"/>
  <c r="E10" i="12"/>
  <c r="E9" i="12"/>
  <c r="E8" i="12"/>
  <c r="E7" i="12"/>
  <c r="J6" i="12"/>
  <c r="G6" i="12"/>
  <c r="E6" i="12"/>
  <c r="K64" i="11"/>
  <c r="K63" i="11"/>
  <c r="K62" i="11"/>
  <c r="K61" i="11"/>
  <c r="K60" i="11"/>
  <c r="K57" i="11"/>
  <c r="K56" i="11"/>
  <c r="E64" i="11"/>
  <c r="E63" i="11"/>
  <c r="E62" i="11"/>
  <c r="E61" i="11"/>
  <c r="E60" i="11"/>
  <c r="E57" i="11"/>
  <c r="E56" i="11"/>
  <c r="E24" i="11"/>
  <c r="E26" i="11"/>
  <c r="E25" i="11"/>
  <c r="E23" i="11"/>
  <c r="E22" i="11"/>
  <c r="E21" i="11"/>
  <c r="K19" i="11"/>
  <c r="K18" i="11"/>
  <c r="K17" i="11"/>
  <c r="K16" i="11"/>
  <c r="K15" i="11"/>
  <c r="K14" i="11"/>
  <c r="K13" i="11"/>
  <c r="E22" i="13" l="1"/>
  <c r="J15" i="13" s="1"/>
  <c r="J17" i="13" s="1"/>
  <c r="K65" i="11"/>
  <c r="E13" i="12"/>
  <c r="E21" i="12"/>
  <c r="E65" i="11"/>
  <c r="K20" i="11"/>
  <c r="K29" i="11" s="1"/>
  <c r="K32" i="11" s="1"/>
  <c r="K34" i="11" s="1"/>
  <c r="E27" i="11"/>
  <c r="B5" i="11"/>
  <c r="I4" i="11"/>
  <c r="E4" i="11"/>
  <c r="E14" i="11"/>
  <c r="E15" i="11"/>
  <c r="E16" i="11"/>
  <c r="E17" i="11"/>
  <c r="J54" i="5"/>
  <c r="J53" i="5"/>
  <c r="J52" i="5"/>
  <c r="J50" i="5"/>
  <c r="J49" i="5"/>
  <c r="J48" i="5"/>
  <c r="J47" i="5"/>
  <c r="J46" i="5"/>
  <c r="J45" i="5"/>
  <c r="J44" i="5"/>
  <c r="J43" i="5"/>
  <c r="E55" i="5"/>
  <c r="E23" i="12" l="1"/>
  <c r="J16" i="12" s="1"/>
  <c r="J18" i="12" s="1"/>
  <c r="E18" i="11"/>
  <c r="E29" i="11" s="1"/>
  <c r="E32" i="11" s="1"/>
  <c r="E34" i="11" s="1"/>
  <c r="I43" i="5"/>
  <c r="H55" i="5"/>
  <c r="J55" i="5" s="1"/>
  <c r="G55" i="5"/>
  <c r="F55" i="5"/>
  <c r="H32" i="5"/>
  <c r="J32" i="5" s="1"/>
  <c r="H31" i="5"/>
  <c r="J31" i="5" s="1"/>
  <c r="E23" i="5"/>
  <c r="E22" i="5"/>
  <c r="E21" i="5"/>
  <c r="E20" i="5"/>
  <c r="E19" i="5"/>
  <c r="E11" i="5"/>
  <c r="E10" i="5"/>
  <c r="E9" i="5"/>
  <c r="E8" i="5"/>
  <c r="E7" i="5"/>
  <c r="J6" i="5"/>
  <c r="G6" i="5"/>
  <c r="E6" i="5"/>
  <c r="H39" i="4"/>
  <c r="K39" i="4" s="1"/>
  <c r="H38" i="4"/>
  <c r="K38" i="4" s="1"/>
  <c r="H37" i="4"/>
  <c r="K37" i="4" s="1"/>
  <c r="K6" i="4"/>
  <c r="G6" i="4"/>
  <c r="K6" i="1"/>
  <c r="G6" i="1"/>
  <c r="J64" i="4"/>
  <c r="I64" i="4"/>
  <c r="G64" i="4"/>
  <c r="F64" i="4"/>
  <c r="E64" i="4"/>
  <c r="E23" i="4"/>
  <c r="E22" i="4"/>
  <c r="E21" i="4"/>
  <c r="E20" i="4"/>
  <c r="E19" i="4"/>
  <c r="E18" i="4"/>
  <c r="E17" i="4"/>
  <c r="E16" i="4"/>
  <c r="E12" i="4"/>
  <c r="E11" i="4"/>
  <c r="E10" i="4"/>
  <c r="E9" i="4"/>
  <c r="E8" i="4"/>
  <c r="E7" i="4"/>
  <c r="E6" i="4"/>
  <c r="E16" i="5" l="1"/>
  <c r="I55" i="5"/>
  <c r="E24" i="5"/>
  <c r="E13" i="4"/>
  <c r="E24" i="4"/>
  <c r="K64" i="4"/>
  <c r="E26" i="5" l="1"/>
  <c r="J19" i="5"/>
  <c r="J21" i="5" s="1"/>
  <c r="E26" i="4"/>
  <c r="K16" i="4" s="1"/>
  <c r="K18" i="4" s="1"/>
  <c r="J4" i="1" l="1"/>
  <c r="J64" i="1" l="1"/>
  <c r="G64" i="1"/>
  <c r="F64" i="1"/>
  <c r="E64" i="1"/>
  <c r="H39" i="1"/>
  <c r="K39" i="1" s="1"/>
  <c r="H38" i="1"/>
  <c r="K38" i="1" s="1"/>
  <c r="H37" i="1"/>
  <c r="K37" i="1" s="1"/>
  <c r="K33" i="1"/>
  <c r="K32" i="1"/>
  <c r="K30" i="1"/>
  <c r="E23" i="1"/>
  <c r="E22" i="1"/>
  <c r="E21" i="1"/>
  <c r="E20" i="1"/>
  <c r="E19" i="1"/>
  <c r="E18" i="1"/>
  <c r="E17" i="1"/>
  <c r="E16" i="1"/>
  <c r="E12" i="1"/>
  <c r="E11" i="1"/>
  <c r="E10" i="1"/>
  <c r="E9" i="1"/>
  <c r="E8" i="1"/>
  <c r="E7" i="1"/>
  <c r="E6" i="1"/>
  <c r="K64" i="1" l="1"/>
  <c r="E24" i="1"/>
  <c r="E13" i="1"/>
  <c r="E26" i="1" l="1"/>
  <c r="K16" i="1" s="1"/>
  <c r="K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NH Hotels</author>
    <author>PILAR JARILLO CARO</author>
  </authors>
  <commentList>
    <comment ref="C5" authorId="0" shapeId="0" xr:uid="{B21B6CF2-BE27-4F3B-BD0C-635790611EAA}">
      <text>
        <r>
          <rPr>
            <sz val="9"/>
            <color indexed="81"/>
            <rFont val="Tahoma"/>
            <family val="2"/>
          </rPr>
          <t>Cash available in front office till</t>
        </r>
      </text>
    </comment>
    <comment ref="D5" authorId="0" shapeId="0" xr:uid="{EDCA49BC-9795-4E37-84AB-BFE8A6CE133E}">
      <text>
        <r>
          <rPr>
            <sz val="9"/>
            <color indexed="81"/>
            <rFont val="Tahoma"/>
            <family val="2"/>
          </rPr>
          <t>Cash available for change (Backoffice, Safe box, …)</t>
        </r>
      </text>
    </comment>
    <comment ref="C15" authorId="0" shapeId="0" xr:uid="{F0E96719-D182-4280-B0FA-691B8DB97FA4}">
      <text>
        <r>
          <rPr>
            <sz val="9"/>
            <color indexed="81"/>
            <rFont val="Tahoma"/>
            <family val="2"/>
          </rPr>
          <t>Cash available in front office till</t>
        </r>
      </text>
    </comment>
    <comment ref="D15" authorId="0" shapeId="0" xr:uid="{C7DC1ADC-504D-40BD-8C8C-EF63CC865883}">
      <text>
        <r>
          <rPr>
            <sz val="9"/>
            <color indexed="81"/>
            <rFont val="Tahoma"/>
            <family val="2"/>
          </rPr>
          <t>Cash available for change (Backoffice, Safe box, …)</t>
        </r>
      </text>
    </comment>
    <comment ref="B37" authorId="1" shapeId="0" xr:uid="{FFE3BE9C-689C-4780-9A84-C19A1F718DE3}">
      <text>
        <r>
          <rPr>
            <sz val="9"/>
            <color indexed="81"/>
            <rFont val="Tahoma"/>
            <family val="2"/>
          </rPr>
          <t>TMS Payment Method
GIFT CARD - NH GIFT CARD</t>
        </r>
      </text>
    </comment>
    <comment ref="B43" authorId="1" shapeId="0" xr:uid="{B318EBB9-7DB4-45B0-B328-AB008B34A457}">
      <text>
        <r>
          <rPr>
            <sz val="9"/>
            <color indexed="81"/>
            <rFont val="Tahoma"/>
            <family val="2"/>
          </rPr>
          <t>TMS Payment Method
BAD DUE - PENDING BALANCE</t>
        </r>
      </text>
    </comment>
    <comment ref="B44" authorId="1" shapeId="0" xr:uid="{086D1CD9-8E9F-4037-92DC-C434099C5397}">
      <text>
        <r>
          <rPr>
            <sz val="9"/>
            <color indexed="81"/>
            <rFont val="Tahoma"/>
            <family val="2"/>
          </rPr>
          <t>TMS Payment Method
PROMCRED - PROMOTIONAL CREDITS
Not available for all hotels</t>
        </r>
      </text>
    </comment>
    <comment ref="B45" authorId="1" shapeId="0" xr:uid="{1F2C2A98-6FBE-440D-94C6-CD288CB42B3B}">
      <text>
        <r>
          <rPr>
            <sz val="9"/>
            <color indexed="81"/>
            <rFont val="Tahoma"/>
            <family val="2"/>
          </rPr>
          <t>TMS Payment Method
WEEKENDPASS
Only in Spanish hotels</t>
        </r>
      </text>
    </comment>
    <comment ref="L49" authorId="1" shapeId="0" xr:uid="{EE7101A0-B564-487A-8839-D45616DBD5C0}">
      <text>
        <r>
          <rPr>
            <sz val="9"/>
            <color indexed="81"/>
            <rFont val="Tahoma"/>
            <family val="2"/>
          </rPr>
          <t xml:space="preserve">Only for hotels working with Payment Gateway.
Always must be zero, no pending amounts on hold
Check TMS report /CCSHT/FC_REFPAYHOLD - Refund payment on hold (BILLING&gt;INFORMATION SYSTEMS)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NH Hotels</author>
    <author>PILAR JARILLO CARO</author>
  </authors>
  <commentList>
    <comment ref="C12" authorId="0" shapeId="0" xr:uid="{F8EB8AAB-2BEF-466F-8646-50D65FE430BF}">
      <text>
        <r>
          <rPr>
            <sz val="9"/>
            <color indexed="81"/>
            <rFont val="Tahoma"/>
            <family val="2"/>
          </rPr>
          <t>CONTEO DEL EFECTIVO DISPONIBLE EN LA CAJA DE RECEPCIÓN</t>
        </r>
      </text>
    </comment>
    <comment ref="D12" authorId="0" shapeId="0" xr:uid="{9B533C0D-450E-43E1-878F-465F9609C662}">
      <text>
        <r>
          <rPr>
            <sz val="9"/>
            <color indexed="81"/>
            <rFont val="Tahoma"/>
            <family val="2"/>
          </rPr>
          <t>CONTEO DEL EFECTIVO GUARDADO PARA CAMBIO (COFRE, CAJA FUERTE, …)</t>
        </r>
      </text>
    </comment>
    <comment ref="I12" authorId="0" shapeId="0" xr:uid="{2298550B-9EB5-49AB-A117-0CA3E89AF283}">
      <text>
        <r>
          <rPr>
            <sz val="9"/>
            <color indexed="81"/>
            <rFont val="Tahoma"/>
            <family val="2"/>
          </rPr>
          <t>CONTEO DEL EFECTIVO DISPONIBLE EN LA CAJA DE RECEPCIÓN</t>
        </r>
      </text>
    </comment>
    <comment ref="J12" authorId="0" shapeId="0" xr:uid="{395B521D-3AA2-4B33-B5AC-7D8739B7B4C5}">
      <text>
        <r>
          <rPr>
            <sz val="9"/>
            <color indexed="81"/>
            <rFont val="Tahoma"/>
            <family val="2"/>
          </rPr>
          <t>CONTEO DEL EFECTIVO GUARDADO PARA CAMBIO (COFRE, CAJA FUERTE, …)</t>
        </r>
      </text>
    </comment>
    <comment ref="C21" authorId="0" shapeId="0" xr:uid="{A7B49A7C-F25D-41EB-9FAA-48046AA8CB28}">
      <text>
        <r>
          <rPr>
            <sz val="9"/>
            <color indexed="81"/>
            <rFont val="Tahoma"/>
            <family val="2"/>
          </rPr>
          <t>CONTEO DEL EFECTIVO DISPONIBLE EN LA CAJA DE RECEPCIÓN</t>
        </r>
      </text>
    </comment>
    <comment ref="D21" authorId="0" shapeId="0" xr:uid="{C2CC1953-A674-4400-B316-5914763642B0}">
      <text>
        <r>
          <rPr>
            <b/>
            <sz val="9"/>
            <color indexed="81"/>
            <rFont val="Tahoma"/>
            <family val="2"/>
          </rPr>
          <t>NH Hotels:</t>
        </r>
        <r>
          <rPr>
            <sz val="9"/>
            <color indexed="81"/>
            <rFont val="Tahoma"/>
            <family val="2"/>
          </rPr>
          <t xml:space="preserve">
CONTEO DEL EFECTIVO GUARDADO PARA CAMBIO (COFRE, CAJA FUERTE, …)</t>
        </r>
      </text>
    </comment>
    <comment ref="B42" authorId="1" shapeId="0" xr:uid="{7B984C3B-9552-4A86-95D0-88B43A48A473}">
      <text>
        <r>
          <rPr>
            <sz val="9"/>
            <color indexed="81"/>
            <rFont val="Tahoma"/>
            <family val="2"/>
          </rPr>
          <t>TMS Payment Method
GIFT CARD - NH GIFT CARD</t>
        </r>
      </text>
    </comment>
    <comment ref="B48" authorId="1" shapeId="0" xr:uid="{2C334CE0-4415-4F68-A3A1-AF17725FD47D}">
      <text>
        <r>
          <rPr>
            <sz val="9"/>
            <color indexed="81"/>
            <rFont val="Tahoma"/>
            <family val="2"/>
          </rPr>
          <t>TMS Payment Method
BAD DUE - PENDING BALANCE</t>
        </r>
      </text>
    </comment>
    <comment ref="B49" authorId="1" shapeId="0" xr:uid="{2CEB8627-71EA-45C4-B1AC-656ECF3F7CF3}">
      <text>
        <r>
          <rPr>
            <sz val="9"/>
            <color indexed="81"/>
            <rFont val="Tahoma"/>
            <family val="2"/>
          </rPr>
          <t>TMS Payment Method
PROMCRED - PROMOTIONAL CREDITS
Not available for all hotels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NH Hotels</author>
    <author>PILAR JARILLO CARO</author>
  </authors>
  <commentList>
    <comment ref="C14" authorId="0" shapeId="0" xr:uid="{6ADBC322-74D7-4983-86AC-4326484DB8CE}">
      <text>
        <r>
          <rPr>
            <b/>
            <sz val="9"/>
            <color indexed="81"/>
            <rFont val="Tahoma"/>
            <family val="2"/>
          </rPr>
          <t>NH Hotels:</t>
        </r>
        <r>
          <rPr>
            <sz val="9"/>
            <color indexed="81"/>
            <rFont val="Tahoma"/>
            <family val="2"/>
          </rPr>
          <t xml:space="preserve">
Cash available in front office till</t>
        </r>
      </text>
    </comment>
    <comment ref="B27" authorId="1" shapeId="0" xr:uid="{EAC80516-914A-45BC-96E8-4CE75E0A0732}">
      <text>
        <r>
          <rPr>
            <sz val="9"/>
            <color indexed="81"/>
            <rFont val="Tahoma"/>
            <charset val="1"/>
          </rPr>
          <t xml:space="preserve">TMS Payment Method
GIFT CARD - NH GIFT CARD
</t>
        </r>
      </text>
    </comment>
    <comment ref="D27" authorId="1" shapeId="0" xr:uid="{8D52B183-2F2C-4D75-A5C5-0C7BF56088AE}">
      <text>
        <r>
          <rPr>
            <sz val="9"/>
            <color indexed="81"/>
            <rFont val="Tahoma"/>
            <family val="2"/>
          </rPr>
          <t xml:space="preserve">NH Gift Card value is always EURO
</t>
        </r>
      </text>
    </comment>
    <comment ref="B33" authorId="1" shapeId="0" xr:uid="{2ED95A23-A5AE-47B1-A90C-13CF657F34D9}">
      <text>
        <r>
          <rPr>
            <sz val="9"/>
            <color indexed="81"/>
            <rFont val="Tahoma"/>
            <family val="2"/>
          </rPr>
          <t>TMS Payment Method
BAD DUE - PENDING BALANCE</t>
        </r>
      </text>
    </comment>
    <comment ref="B34" authorId="1" shapeId="0" xr:uid="{53E36FF1-F156-45A0-9887-D0422CF07F5B}">
      <text>
        <r>
          <rPr>
            <sz val="9"/>
            <color indexed="81"/>
            <rFont val="Tahoma"/>
            <family val="2"/>
          </rPr>
          <t>TMS Payment Method
PROMCRED - PROMOTIONAL CREDITS
Not available for all hotels</t>
        </r>
      </text>
    </comment>
    <comment ref="J39" authorId="1" shapeId="0" xr:uid="{82C11127-28CB-4A3B-9738-D164E424A3D8}">
      <text>
        <r>
          <rPr>
            <sz val="9"/>
            <color indexed="81"/>
            <rFont val="Tahoma"/>
            <family val="2"/>
          </rPr>
          <t xml:space="preserve">Only for hotels working with Payment Gateway.
Always must be zero, no pending amounts on hold
Check TMS report /CCSHT/FC_REFPAYHOLD - Refund payment on hold (BILLING&gt;INFORMATION SYSTEMS)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NH Hotels</author>
    <author>PILAR JARILLO CARO</author>
  </authors>
  <commentList>
    <comment ref="C5" authorId="0" shapeId="0" xr:uid="{97919327-B025-4B4E-8E22-BCE75F413DE8}">
      <text>
        <r>
          <rPr>
            <sz val="9"/>
            <color indexed="81"/>
            <rFont val="Tahoma"/>
            <family val="2"/>
          </rPr>
          <t>CONTEO DEL EFECTIVO DISPONIBLE EN LA CAJA DE RECEPCIÓN</t>
        </r>
      </text>
    </comment>
    <comment ref="D5" authorId="0" shapeId="0" xr:uid="{849E6468-2968-4BC7-A065-23E0A3D70945}">
      <text>
        <r>
          <rPr>
            <sz val="9"/>
            <color indexed="81"/>
            <rFont val="Tahoma"/>
            <family val="2"/>
          </rPr>
          <t>CONTEO DEL EFECTIVO GUARDADO PARA CAMBIO (COFRE, CAJA FUERTE, …)</t>
        </r>
      </text>
    </comment>
    <comment ref="C15" authorId="0" shapeId="0" xr:uid="{797FADFA-4F37-4B70-B5D9-39B426D60C10}">
      <text>
        <r>
          <rPr>
            <sz val="9"/>
            <color indexed="81"/>
            <rFont val="Tahoma"/>
            <family val="2"/>
          </rPr>
          <t>CONTEO DEL EFECTIVO DISPONIBLE EN LA CAJA DE RECEPCIÓN</t>
        </r>
      </text>
    </comment>
    <comment ref="D15" authorId="0" shapeId="0" xr:uid="{5D3A0966-5F33-4A68-888D-AA919B84B1FB}">
      <text>
        <r>
          <rPr>
            <sz val="9"/>
            <color indexed="81"/>
            <rFont val="Tahoma"/>
            <family val="2"/>
          </rPr>
          <t>CONTEO DEL EFECTIVO GUARDADO PARA CAMBIO (COFRE, CAJA FUERTE, …)</t>
        </r>
      </text>
    </comment>
    <comment ref="B37" authorId="1" shapeId="0" xr:uid="{B22DB0B5-0968-47D3-B64A-7016E231271B}">
      <text>
        <r>
          <rPr>
            <sz val="9"/>
            <color indexed="81"/>
            <rFont val="Tahoma"/>
            <family val="2"/>
          </rPr>
          <t>TMS Payment Method
GIFT CARD - NH GIFT CARD</t>
        </r>
      </text>
    </comment>
    <comment ref="B43" authorId="1" shapeId="0" xr:uid="{1E6A2D35-DC8F-493C-A95D-0EADE9FF02CA}">
      <text>
        <r>
          <rPr>
            <sz val="9"/>
            <color indexed="81"/>
            <rFont val="Tahoma"/>
            <family val="2"/>
          </rPr>
          <t>TMS Payment Method
BAD DUE - PENDING BALANCE</t>
        </r>
      </text>
    </comment>
    <comment ref="B44" authorId="1" shapeId="0" xr:uid="{C59929DF-F881-4B58-9273-A003F842248A}">
      <text>
        <r>
          <rPr>
            <sz val="9"/>
            <color indexed="81"/>
            <rFont val="Tahoma"/>
            <family val="2"/>
          </rPr>
          <t>TMS Payment Method
PROMCRED - PROMOTIONAL CREDITS
Not available for all hotels</t>
        </r>
      </text>
    </comment>
    <comment ref="B45" authorId="1" shapeId="0" xr:uid="{3FF53FCC-FDA3-4A9B-B3C6-2355E68D8B7A}">
      <text>
        <r>
          <rPr>
            <sz val="9"/>
            <color indexed="81"/>
            <rFont val="Tahoma"/>
            <family val="2"/>
          </rPr>
          <t>TMS Payment Method
WEEKENDPASS
Only in Spanish hotels</t>
        </r>
      </text>
    </comment>
    <comment ref="L49" authorId="1" shapeId="0" xr:uid="{DD415793-05A6-4440-91B7-69E7DB9B9268}">
      <text>
        <r>
          <rPr>
            <sz val="9"/>
            <color indexed="81"/>
            <rFont val="Tahoma"/>
            <family val="2"/>
          </rPr>
          <t>Sólo para hoteles que trabajan con la pasarela de pago.
Este importe siempre debe ser cero, no debe haber importes pendientes.
Revisa el report TMS /CCSHT/FC_REFPAYHOLD - Devolución cobros pendientes (FACTURACIÓN&gt;SISTEMAS DE INFORMACIÓN)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NH Hotels</author>
    <author>PILAR JARILLO CARO</author>
  </authors>
  <commentList>
    <comment ref="C5" authorId="0" shapeId="0" xr:uid="{AB7C7219-F29F-4ADC-9F94-67A131EDDDE3}">
      <text>
        <r>
          <rPr>
            <sz val="9"/>
            <color indexed="81"/>
            <rFont val="Tahoma"/>
            <family val="2"/>
          </rPr>
          <t>Cash available in front office till</t>
        </r>
      </text>
    </comment>
    <comment ref="D5" authorId="0" shapeId="0" xr:uid="{F1B53EB2-452B-4BE1-A03B-439544B12B09}">
      <text>
        <r>
          <rPr>
            <sz val="9"/>
            <color indexed="81"/>
            <rFont val="Tahoma"/>
            <family val="2"/>
          </rPr>
          <t>Cash available for change (Backoffice, Safe box, …)</t>
        </r>
      </text>
    </comment>
    <comment ref="C14" authorId="0" shapeId="0" xr:uid="{8F02A1BC-3FB6-4F9E-A43C-3C6A32F7204B}">
      <text>
        <r>
          <rPr>
            <sz val="9"/>
            <color indexed="81"/>
            <rFont val="Tahoma"/>
            <family val="2"/>
          </rPr>
          <t>Cash available in front office till</t>
        </r>
      </text>
    </comment>
    <comment ref="D14" authorId="0" shapeId="0" xr:uid="{1BE570E0-C49F-469F-A95E-D9192BECCD48}">
      <text>
        <r>
          <rPr>
            <sz val="9"/>
            <color indexed="81"/>
            <rFont val="Tahoma"/>
            <family val="2"/>
          </rPr>
          <t>Cash available for change (Backoffice, Safe box, …)</t>
        </r>
      </text>
    </comment>
    <comment ref="B34" authorId="1" shapeId="0" xr:uid="{73DA8729-4AFB-4681-9F01-8CF1FDF6F734}">
      <text>
        <r>
          <rPr>
            <sz val="9"/>
            <color indexed="81"/>
            <rFont val="Tahoma"/>
            <family val="2"/>
          </rPr>
          <t>TMS Payment Method
GIFT CARD - NH GIFT CARD</t>
        </r>
      </text>
    </comment>
    <comment ref="B40" authorId="1" shapeId="0" xr:uid="{CF7CE43E-C755-4BEC-9AEF-6F9BD3871B88}">
      <text>
        <r>
          <rPr>
            <sz val="9"/>
            <color indexed="81"/>
            <rFont val="Tahoma"/>
            <family val="2"/>
          </rPr>
          <t>TMS Payment Method
BAD DUE - PENDING BALANCE</t>
        </r>
      </text>
    </comment>
    <comment ref="B41" authorId="1" shapeId="0" xr:uid="{523566CB-EA77-4048-A415-A842739E8D03}">
      <text>
        <r>
          <rPr>
            <sz val="9"/>
            <color indexed="81"/>
            <rFont val="Tahoma"/>
            <family val="2"/>
          </rPr>
          <t>TMS Payment Method
PROMCRED - PROMOTIONAL CREDITS
Not available for all hotels</t>
        </r>
      </text>
    </comment>
    <comment ref="L46" authorId="1" shapeId="0" xr:uid="{88A31445-505E-44CD-9CEA-772272D61556}">
      <text>
        <r>
          <rPr>
            <b/>
            <sz val="9"/>
            <color indexed="81"/>
            <rFont val="Tahoma"/>
            <family val="2"/>
          </rPr>
          <t xml:space="preserve">NH Hotels:
</t>
        </r>
        <r>
          <rPr>
            <sz val="9"/>
            <color indexed="81"/>
            <rFont val="Tahoma"/>
            <family val="2"/>
          </rPr>
          <t xml:space="preserve">Only for hotels working with Payment Gateway.
Always must be zero, no pending amounts on hold
Check TMS report /CCSHT/FC_REFPAYHOLD - Refund payment on hold (BILLING&gt;INFORMATION SYSTEMS)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NH Hotels</author>
    <author>PILAR JARILLO CARO</author>
  </authors>
  <commentList>
    <comment ref="C5" authorId="0" shapeId="0" xr:uid="{5E4FED0B-89DA-47AE-AD0E-BCEB08B806D7}">
      <text>
        <r>
          <rPr>
            <sz val="9"/>
            <color indexed="81"/>
            <rFont val="Tahoma"/>
            <family val="2"/>
          </rPr>
          <t>CONTEO DEL EFECTIVO DISPONIBLE EN LA CAJA DE RECEPCIÓN</t>
        </r>
      </text>
    </comment>
    <comment ref="D5" authorId="0" shapeId="0" xr:uid="{0A788C72-F1F0-49F7-BA2C-0A2BE30C9F72}">
      <text>
        <r>
          <rPr>
            <sz val="9"/>
            <color indexed="81"/>
            <rFont val="Tahoma"/>
            <family val="2"/>
          </rPr>
          <t>CONTEO DEL EFECTIVO GUARDADO PARA CAMBIO (COFRE, CAJA FUERTE, …)</t>
        </r>
      </text>
    </comment>
    <comment ref="C18" authorId="0" shapeId="0" xr:uid="{769C45D6-56A2-4C9E-AEEC-98CBE95CA4BC}">
      <text>
        <r>
          <rPr>
            <sz val="9"/>
            <color indexed="81"/>
            <rFont val="Tahoma"/>
            <family val="2"/>
          </rPr>
          <t>CONTEO DEL EFECTIVO DISPONIBLE EN LA CAJA DE RECEPCIÓN</t>
        </r>
      </text>
    </comment>
    <comment ref="D18" authorId="0" shapeId="0" xr:uid="{E8A5A477-A3F4-4BF5-9F12-B11A58DBCF2F}">
      <text>
        <r>
          <rPr>
            <sz val="9"/>
            <color indexed="81"/>
            <rFont val="Tahoma"/>
            <family val="2"/>
          </rPr>
          <t>CONTEO DEL EFECTIVO GUARDADO PARA CAMBIO (COFRE, CAJA FUERTE, …)</t>
        </r>
      </text>
    </comment>
    <comment ref="B30" authorId="1" shapeId="0" xr:uid="{34CE3AC2-E11F-477F-8E76-0E7272646D78}">
      <text>
        <r>
          <rPr>
            <sz val="9"/>
            <color indexed="81"/>
            <rFont val="Tahoma"/>
            <family val="2"/>
          </rPr>
          <t>TMS Payment Method
GIFT CARD - NH GIFT CARD</t>
        </r>
      </text>
    </comment>
    <comment ref="B36" authorId="1" shapeId="0" xr:uid="{1D6F2D16-EB32-41B3-94FC-D07366A59718}">
      <text>
        <r>
          <rPr>
            <sz val="9"/>
            <color indexed="81"/>
            <rFont val="Tahoma"/>
            <family val="2"/>
          </rPr>
          <t>TMS Payment Method
BAD DUE - PENDING BALANCE</t>
        </r>
      </text>
    </comment>
    <comment ref="B37" authorId="1" shapeId="0" xr:uid="{4FFF1B68-1A8B-4055-8C0A-DDAA4557426D}">
      <text>
        <r>
          <rPr>
            <sz val="9"/>
            <color indexed="81"/>
            <rFont val="Tahoma"/>
            <family val="2"/>
          </rPr>
          <t>TMS Payment Method
PROMCRED - PROMOTIONAL CREDITS
Not available for all hotels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NH Hotels</author>
    <author>PILAR JARILLO CARO</author>
  </authors>
  <commentList>
    <comment ref="C12" authorId="0" shapeId="0" xr:uid="{5F2CA46D-0357-4D8C-AC42-1C3281CEB712}">
      <text>
        <r>
          <rPr>
            <sz val="9"/>
            <color indexed="81"/>
            <rFont val="Tahoma"/>
            <family val="2"/>
          </rPr>
          <t>CONTEO DEL EFECTIVO DISPONIBLE EN LA CAJA DE RECEPCIÓN</t>
        </r>
      </text>
    </comment>
    <comment ref="D12" authorId="0" shapeId="0" xr:uid="{5D107423-AA3B-4618-B77A-CB55DC709BDD}">
      <text>
        <r>
          <rPr>
            <sz val="9"/>
            <color indexed="81"/>
            <rFont val="Tahoma"/>
            <family val="2"/>
          </rPr>
          <t>CONTEO DEL EFECTIVO GUARDADO PARA CAMBIO (COFRE, CAJA FUERTE, …)</t>
        </r>
      </text>
    </comment>
    <comment ref="I12" authorId="0" shapeId="0" xr:uid="{62450A9D-1600-4746-9577-AC0E354D51E0}">
      <text>
        <r>
          <rPr>
            <sz val="9"/>
            <color indexed="81"/>
            <rFont val="Tahoma"/>
            <family val="2"/>
          </rPr>
          <t>CONTEO DEL EFECTIVO DISPONIBLE EN LA CAJA DE RECEPCIÓN</t>
        </r>
      </text>
    </comment>
    <comment ref="J12" authorId="0" shapeId="0" xr:uid="{8ED7FE2C-5D45-43DC-B9A4-499BEF35E9DB}">
      <text>
        <r>
          <rPr>
            <sz val="9"/>
            <color indexed="81"/>
            <rFont val="Tahoma"/>
            <family val="2"/>
          </rPr>
          <t>CONTEO DEL EFECTIVO GUARDADO PARA CAMBIO (COFRE, CAJA FUERTE, …)</t>
        </r>
      </text>
    </comment>
    <comment ref="C20" authorId="0" shapeId="0" xr:uid="{D9D98E35-E3E3-4F63-AA54-68A88680173E}">
      <text>
        <r>
          <rPr>
            <sz val="9"/>
            <color indexed="81"/>
            <rFont val="Tahoma"/>
            <family val="2"/>
          </rPr>
          <t>CONTEO DEL EFECTIVO DISPONIBLE EN LA CAJA DE RECEPCIÓN</t>
        </r>
      </text>
    </comment>
    <comment ref="D20" authorId="0" shapeId="0" xr:uid="{20F5D1FE-171C-4F61-88F9-9CA2F91F6BA4}">
      <text>
        <r>
          <rPr>
            <sz val="9"/>
            <color indexed="81"/>
            <rFont val="Tahoma"/>
            <family val="2"/>
          </rPr>
          <t>CONTEO DEL EFECTIVO GUARDADO PARA CAMBIO (COFRE, CAJA FUERTE, …)</t>
        </r>
      </text>
    </comment>
    <comment ref="B43" authorId="1" shapeId="0" xr:uid="{AC7D2D31-955E-408D-BCE9-37084304EB61}">
      <text>
        <r>
          <rPr>
            <sz val="9"/>
            <color indexed="81"/>
            <rFont val="Tahoma"/>
            <family val="2"/>
          </rPr>
          <t>TMS Payment Method
GIFT CARD - NH GIFT CARD</t>
        </r>
      </text>
    </comment>
    <comment ref="B49" authorId="1" shapeId="0" xr:uid="{CD0D6E06-6F06-48B5-8FD2-A96F9AD1E841}">
      <text>
        <r>
          <rPr>
            <sz val="9"/>
            <color indexed="81"/>
            <rFont val="Tahoma"/>
            <family val="2"/>
          </rPr>
          <t>TMS Payment Method
BAD DUE - PENDING BALANCE</t>
        </r>
      </text>
    </comment>
    <comment ref="B50" authorId="1" shapeId="0" xr:uid="{7B0E0094-843D-42FD-B1A3-BBF1733A59E3}">
      <text>
        <r>
          <rPr>
            <sz val="9"/>
            <color indexed="81"/>
            <rFont val="Tahoma"/>
            <family val="2"/>
          </rPr>
          <t>TMS Payment Method
PROMCRED - PROMOTIONAL CREDITS
Not available for all hotels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NH Hotels</author>
    <author>PILAR JARILLO CARO</author>
  </authors>
  <commentList>
    <comment ref="C5" authorId="0" shapeId="0" xr:uid="{1270D78E-F266-498F-A617-686ABEDCF038}">
      <text>
        <r>
          <rPr>
            <sz val="9"/>
            <color indexed="81"/>
            <rFont val="Tahoma"/>
            <family val="2"/>
          </rPr>
          <t>CONTEO DEL EFECTIVO DISPONIBLE EN LA CAJA DE RECEPCIÓN</t>
        </r>
      </text>
    </comment>
    <comment ref="D5" authorId="0" shapeId="0" xr:uid="{63ECCA4C-0117-428D-8115-F71EA602831B}">
      <text>
        <r>
          <rPr>
            <sz val="9"/>
            <color indexed="81"/>
            <rFont val="Tahoma"/>
            <family val="2"/>
          </rPr>
          <t>CONTEO DEL EFECTIVO GUARDADO PARA CAMBIO (COFRE, CAJA FUERTE, …)</t>
        </r>
      </text>
    </comment>
    <comment ref="C15" authorId="0" shapeId="0" xr:uid="{A2E09FC1-5CFB-4BEB-995E-C303E1D03066}">
      <text>
        <r>
          <rPr>
            <sz val="9"/>
            <color indexed="81"/>
            <rFont val="Tahoma"/>
            <family val="2"/>
          </rPr>
          <t>CONTEO DEL EFECTIVO DISPONIBLE EN LA CAJA DE RECEPCIÓN</t>
        </r>
      </text>
    </comment>
    <comment ref="D15" authorId="0" shapeId="0" xr:uid="{FA8458DD-998A-4BB7-9F7A-C628013F26B6}">
      <text>
        <r>
          <rPr>
            <sz val="9"/>
            <color indexed="81"/>
            <rFont val="Tahoma"/>
            <family val="2"/>
          </rPr>
          <t>CONTEO DEL EFECTIVO GUARDADO PARA CAMBIO (COFRE, CAJA FUERTE, …)</t>
        </r>
      </text>
    </comment>
    <comment ref="B31" authorId="1" shapeId="0" xr:uid="{4E663367-856C-4D99-9260-790DCBE173D2}">
      <text>
        <r>
          <rPr>
            <sz val="9"/>
            <color indexed="81"/>
            <rFont val="Tahoma"/>
            <family val="2"/>
          </rPr>
          <t>TMS Payment Method
GIFT CARD - NH GIFT CARD</t>
        </r>
      </text>
    </comment>
    <comment ref="B37" authorId="1" shapeId="0" xr:uid="{988CFEB4-5A13-4A98-B7B8-83F1FD474A03}">
      <text>
        <r>
          <rPr>
            <sz val="9"/>
            <color indexed="81"/>
            <rFont val="Tahoma"/>
            <family val="2"/>
          </rPr>
          <t>TMS Payment Method
BAD DUE - PENDING BALANCE</t>
        </r>
      </text>
    </comment>
    <comment ref="B38" authorId="1" shapeId="0" xr:uid="{8AAA7CE9-D5C7-4E68-BFD9-F8BA32FB9CBF}">
      <text>
        <r>
          <rPr>
            <sz val="9"/>
            <color indexed="81"/>
            <rFont val="Tahoma"/>
            <family val="2"/>
          </rPr>
          <t>TMS Payment Method
PROMCRED - PROMOTIONAL CREDITS
Not available for all hotels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NH Hotels</author>
    <author>PILAR JARILLO CARO</author>
  </authors>
  <commentList>
    <comment ref="C5" authorId="0" shapeId="0" xr:uid="{BF212BBE-256D-4BAA-A955-A1DC8BA3987C}">
      <text>
        <r>
          <rPr>
            <sz val="9"/>
            <color indexed="81"/>
            <rFont val="Tahoma"/>
            <family val="2"/>
          </rPr>
          <t>Cash available in front office till</t>
        </r>
      </text>
    </comment>
    <comment ref="D5" authorId="0" shapeId="0" xr:uid="{815EE985-0BF2-47CF-89F4-65742BEBA647}">
      <text>
        <r>
          <rPr>
            <sz val="9"/>
            <color indexed="81"/>
            <rFont val="Tahoma"/>
            <family val="2"/>
          </rPr>
          <t>Cash available for change (Backoffice, Safe box, …)</t>
        </r>
      </text>
    </comment>
    <comment ref="C14" authorId="0" shapeId="0" xr:uid="{19A28F84-6E48-4D3F-B2AA-131F0649596F}">
      <text>
        <r>
          <rPr>
            <sz val="9"/>
            <color indexed="81"/>
            <rFont val="Tahoma"/>
            <family val="2"/>
          </rPr>
          <t>Cash available in front office till</t>
        </r>
      </text>
    </comment>
    <comment ref="D14" authorId="0" shapeId="0" xr:uid="{C7DEC8BE-9409-4742-B5CE-A8CB7C282F4B}">
      <text>
        <r>
          <rPr>
            <sz val="9"/>
            <color indexed="81"/>
            <rFont val="Tahoma"/>
            <family val="2"/>
          </rPr>
          <t>Cash available for change (Backoffice, Safe box, …)</t>
        </r>
      </text>
    </comment>
    <comment ref="B26" authorId="1" shapeId="0" xr:uid="{A27C154F-8A38-47DC-BFDD-277C4FDB2ABE}">
      <text>
        <r>
          <rPr>
            <sz val="9"/>
            <color indexed="81"/>
            <rFont val="Tahoma"/>
            <family val="2"/>
          </rPr>
          <t>TMS Payment Method
GIFT CARD - NH GIFT CARD</t>
        </r>
      </text>
    </comment>
    <comment ref="B32" authorId="1" shapeId="0" xr:uid="{980326D4-AC3D-4B02-8521-CBC10DAA33A5}">
      <text>
        <r>
          <rPr>
            <sz val="9"/>
            <color indexed="81"/>
            <rFont val="Tahoma"/>
            <family val="2"/>
          </rPr>
          <t>TMS Payment Method
BAD DUE - PENDING BALANCE</t>
        </r>
      </text>
    </comment>
    <comment ref="B33" authorId="1" shapeId="0" xr:uid="{98DE1391-B378-4602-A62B-C091C6C41C7F}">
      <text>
        <r>
          <rPr>
            <sz val="9"/>
            <color indexed="81"/>
            <rFont val="Tahoma"/>
            <family val="2"/>
          </rPr>
          <t>TMS Payment Method
PROMCRED - PROMOTIONAL CREDITS
Not available for all hotels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NH Hotels</author>
    <author>PILAR JARILLO CARO</author>
  </authors>
  <commentList>
    <comment ref="C5" authorId="0" shapeId="0" xr:uid="{D7F13FE7-8583-444A-B497-AF60DF3CDE68}">
      <text>
        <r>
          <rPr>
            <sz val="9"/>
            <color indexed="81"/>
            <rFont val="Tahoma"/>
            <family val="2"/>
          </rPr>
          <t>CONTEO DEL EFECTIVO DISPONIBLE EN LA CAJA DE RECEPCIÓN</t>
        </r>
      </text>
    </comment>
    <comment ref="D5" authorId="0" shapeId="0" xr:uid="{C6033ACE-87D7-48DD-8E4B-BA43BBD03D54}">
      <text>
        <r>
          <rPr>
            <sz val="9"/>
            <color indexed="81"/>
            <rFont val="Tahoma"/>
            <family val="2"/>
          </rPr>
          <t>CONTEO DEL EFECTIVO GUARDADO PARA CAMBIO (COFRE, CAJA FUERTE, …)</t>
        </r>
      </text>
    </comment>
    <comment ref="C14" authorId="0" shapeId="0" xr:uid="{D9D29C2E-B164-4FC0-8A10-311999940161}">
      <text>
        <r>
          <rPr>
            <sz val="9"/>
            <color indexed="81"/>
            <rFont val="Tahoma"/>
            <family val="2"/>
          </rPr>
          <t>CONTEO DEL EFECTIVO DISPONIBLE EN LA CAJA DE RECEPCIÓN</t>
        </r>
      </text>
    </comment>
    <comment ref="D14" authorId="0" shapeId="0" xr:uid="{93734240-567E-46B8-8EF7-9EEE638F9A2D}">
      <text>
        <r>
          <rPr>
            <sz val="9"/>
            <color indexed="81"/>
            <rFont val="Tahoma"/>
            <family val="2"/>
          </rPr>
          <t>CONTEO DEL EFECTIVO GUARDADO PARA CAMBIO (COFRE, CAJA FUERTE, …)</t>
        </r>
      </text>
    </comment>
    <comment ref="B28" authorId="1" shapeId="0" xr:uid="{24A25D66-FA40-4378-AF2E-A4E50B2E2593}">
      <text>
        <r>
          <rPr>
            <sz val="9"/>
            <color indexed="81"/>
            <rFont val="Tahoma"/>
            <family val="2"/>
          </rPr>
          <t>TMS Payment Method
GIFT CARD - NH GIFT CARD</t>
        </r>
      </text>
    </comment>
    <comment ref="B34" authorId="1" shapeId="0" xr:uid="{F9A7BC06-4C23-4003-82F1-C8E14368335E}">
      <text>
        <r>
          <rPr>
            <sz val="9"/>
            <color indexed="81"/>
            <rFont val="Tahoma"/>
            <family val="2"/>
          </rPr>
          <t>TMS Payment Method
BAD DUE - PENDING BALANCE</t>
        </r>
      </text>
    </comment>
    <comment ref="B35" authorId="1" shapeId="0" xr:uid="{22AF87C1-57DD-4F6A-ABBC-ED2123F77FD6}">
      <text>
        <r>
          <rPr>
            <sz val="9"/>
            <color indexed="81"/>
            <rFont val="Tahoma"/>
            <family val="2"/>
          </rPr>
          <t>TMS Payment Method
PROMCRED - PROMOTIONAL CREDITS
Not available for all hotels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NH Hotels</author>
    <author>PILAR JARILLO CARO</author>
  </authors>
  <commentList>
    <comment ref="C12" authorId="0" shapeId="0" xr:uid="{41E270E2-E42C-4544-91AE-E692357C2E19}">
      <text>
        <r>
          <rPr>
            <sz val="9"/>
            <color indexed="81"/>
            <rFont val="Tahoma"/>
            <family val="2"/>
          </rPr>
          <t>CONTEO DEL EFECTIVO DISPONIBLE EN LA CAJA DE RECEPCIÓN</t>
        </r>
      </text>
    </comment>
    <comment ref="D12" authorId="0" shapeId="0" xr:uid="{A5FD2BC3-D834-4AB0-BAC1-554045073973}">
      <text>
        <r>
          <rPr>
            <sz val="9"/>
            <color indexed="81"/>
            <rFont val="Tahoma"/>
            <family val="2"/>
          </rPr>
          <t>CONTEO DEL EFECTIVO GUARDADO PARA CAMBIO (COFRE, CAJA FUERTE, …)</t>
        </r>
      </text>
    </comment>
    <comment ref="I12" authorId="0" shapeId="0" xr:uid="{4E35225C-448E-4C72-97DA-BA5AE4537335}">
      <text>
        <r>
          <rPr>
            <sz val="9"/>
            <color indexed="81"/>
            <rFont val="Tahoma"/>
            <family val="2"/>
          </rPr>
          <t>CONTEO DEL EFECTIVO DISPONIBLE EN LA CAJA DE RECEPCIÓN</t>
        </r>
      </text>
    </comment>
    <comment ref="J12" authorId="0" shapeId="0" xr:uid="{7F35D0B5-6FDD-4FB6-BF60-2BB41824B9F5}">
      <text>
        <r>
          <rPr>
            <sz val="9"/>
            <color indexed="81"/>
            <rFont val="Tahoma"/>
            <family val="2"/>
          </rPr>
          <t>CONTEO DEL EFECTIVO GUARDADO PARA CAMBIO (COFRE, CAJA FUERTE, …)</t>
        </r>
      </text>
    </comment>
    <comment ref="C20" authorId="0" shapeId="0" xr:uid="{9362033F-D469-48F9-A47D-7938DEEF3C73}">
      <text>
        <r>
          <rPr>
            <sz val="9"/>
            <color indexed="81"/>
            <rFont val="Tahoma"/>
            <family val="2"/>
          </rPr>
          <t>CONTEO DEL EFECTIVO DISPONIBLE EN LA CAJA DE RECEPCIÓN</t>
        </r>
      </text>
    </comment>
    <comment ref="D20" authorId="0" shapeId="0" xr:uid="{B95492C0-4E04-447D-BAA5-4421F81C62C5}">
      <text>
        <r>
          <rPr>
            <sz val="9"/>
            <color indexed="81"/>
            <rFont val="Tahoma"/>
            <family val="2"/>
          </rPr>
          <t>CONTEO DEL EFECTIVO GUARDADO PARA CAMBIO (COFRE, CAJA FUERTE, …)</t>
        </r>
      </text>
    </comment>
    <comment ref="B43" authorId="1" shapeId="0" xr:uid="{D0A3AAF3-75F7-4FD1-8884-784BB449F7AE}">
      <text>
        <r>
          <rPr>
            <b/>
            <sz val="9"/>
            <color indexed="81"/>
            <rFont val="Tahoma"/>
            <family val="2"/>
          </rPr>
          <t>NH Hotels:</t>
        </r>
        <r>
          <rPr>
            <sz val="9"/>
            <color indexed="81"/>
            <rFont val="Tahoma"/>
            <family val="2"/>
          </rPr>
          <t xml:space="preserve">
TMS Payment Method
GIFT CARD - NH GIFT CARD</t>
        </r>
      </text>
    </comment>
    <comment ref="B49" authorId="1" shapeId="0" xr:uid="{08EB35D4-E52E-433C-8259-ADDAC58976F2}">
      <text>
        <r>
          <rPr>
            <b/>
            <sz val="9"/>
            <color indexed="81"/>
            <rFont val="Tahoma"/>
            <family val="2"/>
          </rPr>
          <t>NH Hotels:</t>
        </r>
        <r>
          <rPr>
            <sz val="9"/>
            <color indexed="81"/>
            <rFont val="Tahoma"/>
            <family val="2"/>
          </rPr>
          <t xml:space="preserve">
TMS Payment Method
BAD DUE - PENDING BALANCE</t>
        </r>
      </text>
    </comment>
    <comment ref="B50" authorId="1" shapeId="0" xr:uid="{AF129A50-0D83-444C-9C6D-2C684D26D13A}">
      <text>
        <r>
          <rPr>
            <b/>
            <sz val="9"/>
            <color indexed="81"/>
            <rFont val="Tahoma"/>
            <family val="2"/>
          </rPr>
          <t>NH Hotels:</t>
        </r>
        <r>
          <rPr>
            <sz val="9"/>
            <color indexed="81"/>
            <rFont val="Tahoma"/>
            <family val="2"/>
          </rPr>
          <t xml:space="preserve">
TMS Payment Method
PROMCRED - PROMOTIONAL CREDITS
Not available for all hotels</t>
        </r>
      </text>
    </comment>
  </commentList>
</comments>
</file>

<file path=xl/sharedStrings.xml><?xml version="1.0" encoding="utf-8"?>
<sst xmlns="http://schemas.openxmlformats.org/spreadsheetml/2006/main" count="1107" uniqueCount="217">
  <si>
    <t>CASH COUNT</t>
  </si>
  <si>
    <t>CASH COUNTING</t>
  </si>
  <si>
    <t>DATE &amp; TIME:</t>
  </si>
  <si>
    <t>PENDING</t>
  </si>
  <si>
    <t>NOTES</t>
  </si>
  <si>
    <t>FRONT DESK</t>
  </si>
  <si>
    <t>CHANGE</t>
  </si>
  <si>
    <t>EUROS</t>
  </si>
  <si>
    <t>SHIFT:</t>
  </si>
  <si>
    <t>OK, CHECKED</t>
  </si>
  <si>
    <t>OUTGOING shift signature &amp; name</t>
  </si>
  <si>
    <t>INCOMING shift signature &amp; name</t>
  </si>
  <si>
    <t>TOTAL NOTES</t>
  </si>
  <si>
    <t>COINS</t>
  </si>
  <si>
    <t>CASH RECONCILIATION</t>
  </si>
  <si>
    <t>Cash total</t>
  </si>
  <si>
    <t>Cash accrued total TMS</t>
  </si>
  <si>
    <t>Difference</t>
  </si>
  <si>
    <t>INDICENCES</t>
  </si>
  <si>
    <t>TOTAL COINS</t>
  </si>
  <si>
    <t>CASH TOTAL</t>
  </si>
  <si>
    <t>CURRENCY</t>
  </si>
  <si>
    <t>Total counting</t>
  </si>
  <si>
    <t>Total TMS</t>
  </si>
  <si>
    <t>INCIDENCES</t>
  </si>
  <si>
    <t>Swiss Franc - CHF</t>
  </si>
  <si>
    <t>British Pound - GBP</t>
  </si>
  <si>
    <t>Japanese Yen - JPY</t>
  </si>
  <si>
    <t>United States Dollar - USD</t>
  </si>
  <si>
    <t>VOUCHERS RECONCILIATION</t>
  </si>
  <si>
    <t>Voucher Type</t>
  </si>
  <si>
    <t>NH GIFT CARDS</t>
  </si>
  <si>
    <t>CREDIT CARDS RECONCILIATION</t>
  </si>
  <si>
    <t>PAYMENT METHOD</t>
  </si>
  <si>
    <t>Total  Adyen Website</t>
  </si>
  <si>
    <t>Total 3C Portal</t>
  </si>
  <si>
    <t>Total Manual Terminal</t>
  </si>
  <si>
    <t>Payments on Hold</t>
  </si>
  <si>
    <t>PREPAYMENT WEB AMEX</t>
  </si>
  <si>
    <t>AMEX</t>
  </si>
  <si>
    <t>CHINA UNIONPAY (CUP)</t>
  </si>
  <si>
    <t>DINERS</t>
  </si>
  <si>
    <t>JCB</t>
  </si>
  <si>
    <t>MAESTRO</t>
  </si>
  <si>
    <t>MASTERCARD</t>
  </si>
  <si>
    <t>VISA</t>
  </si>
  <si>
    <t>Others - change description</t>
  </si>
  <si>
    <t>CREDIT CARDS TOTAL</t>
  </si>
  <si>
    <t>CREDIT CARDS INCIDENCES</t>
  </si>
  <si>
    <t>Cash count night-morning</t>
  </si>
  <si>
    <t>Morning till count</t>
  </si>
  <si>
    <t>Cash count morning-afternoon</t>
  </si>
  <si>
    <t>Evening till count</t>
  </si>
  <si>
    <t>Cash count afternoon-nigth</t>
  </si>
  <si>
    <t>Night till count</t>
  </si>
  <si>
    <t>Signature &amp; name</t>
  </si>
  <si>
    <t>Please select</t>
  </si>
  <si>
    <t>INCOMING</t>
  </si>
  <si>
    <t>OUTGOING</t>
  </si>
  <si>
    <t xml:space="preserve"> </t>
  </si>
  <si>
    <t>BAD DUE</t>
  </si>
  <si>
    <t>RECUENTO EFECTIVO</t>
  </si>
  <si>
    <t>FECHA Y HORA:</t>
  </si>
  <si>
    <t>PENDIENTE</t>
  </si>
  <si>
    <t>BILLETES</t>
  </si>
  <si>
    <t>RECEPCIÓN</t>
  </si>
  <si>
    <t>CAMBIO</t>
  </si>
  <si>
    <t>TURNO:</t>
  </si>
  <si>
    <t>OK, REVISADO</t>
  </si>
  <si>
    <t>Turno SALIENTE firma y nombre</t>
  </si>
  <si>
    <t>Turno ENTRANTE firma y nombre</t>
  </si>
  <si>
    <t>TOTAL BILLETES</t>
  </si>
  <si>
    <t>MONEDAS</t>
  </si>
  <si>
    <t>CUADRE DE EFECTIVO</t>
  </si>
  <si>
    <t>Total efectivo recuento</t>
  </si>
  <si>
    <t>Total efectivo acumulado TMS</t>
  </si>
  <si>
    <t>Diferencia</t>
  </si>
  <si>
    <t>INCIDENCIAS</t>
  </si>
  <si>
    <t>TOTAL MONEDAS</t>
  </si>
  <si>
    <t>TOTAL EFECTIVO</t>
  </si>
  <si>
    <t>MONEDA</t>
  </si>
  <si>
    <t>Total recuento</t>
  </si>
  <si>
    <t>Franco Suizo - CHF</t>
  </si>
  <si>
    <t>Libra Esterlina - GBP</t>
  </si>
  <si>
    <t>Yen Japonés- JPY</t>
  </si>
  <si>
    <t>Dólar americano - USD</t>
  </si>
  <si>
    <t>CONCILIACIÓN VOUCHERS</t>
  </si>
  <si>
    <t>Tipo de Voucher</t>
  </si>
  <si>
    <t>CONCICILACIÓN TARJETAS DE CRÉDITO</t>
  </si>
  <si>
    <t>Forma de cobro</t>
  </si>
  <si>
    <t>Total datáfono manual</t>
  </si>
  <si>
    <t>Cobros en espera</t>
  </si>
  <si>
    <t>Otras - cambiar descripción</t>
  </si>
  <si>
    <t>TOTAL TARJETAS DE CRÉDITO</t>
  </si>
  <si>
    <t>INCIDENCIAS TARJETAS DE CRÉDITO</t>
  </si>
  <si>
    <t>Arqueo noche-mañana</t>
  </si>
  <si>
    <t>Caja mañana</t>
  </si>
  <si>
    <t>Arqueo mañana-tarde</t>
  </si>
  <si>
    <t>Caja tarde</t>
  </si>
  <si>
    <t>Arqueo tarde-noche</t>
  </si>
  <si>
    <t>Caja noche</t>
  </si>
  <si>
    <t>Por favor, selecciona</t>
  </si>
  <si>
    <t>Firma y nombre</t>
  </si>
  <si>
    <t>OTHERS PAYMENT METHODS RECONCILIATION</t>
  </si>
  <si>
    <t>Payment Method</t>
  </si>
  <si>
    <t>Otros - cambiar descripción</t>
  </si>
  <si>
    <t>CONCILIACIÓN OTRAS FORMAS DE COBRO</t>
  </si>
  <si>
    <t>Forma de Cobro</t>
  </si>
  <si>
    <t>Total posnet /  3C o Adyen</t>
  </si>
  <si>
    <t>Incidencias</t>
  </si>
  <si>
    <t>Cabal</t>
  </si>
  <si>
    <t>Otras</t>
  </si>
  <si>
    <t>MASTERCARD DEBIT</t>
  </si>
  <si>
    <t>VISA DEBIT</t>
  </si>
  <si>
    <t>CLP</t>
  </si>
  <si>
    <t>USD</t>
  </si>
  <si>
    <t>CUADRE DE EFECTIVO - CLP</t>
  </si>
  <si>
    <t>CUADRE DE EFECTIVO - USD</t>
  </si>
  <si>
    <t>Diferencia a justificar</t>
  </si>
  <si>
    <t>Explicar diferencias</t>
  </si>
  <si>
    <t>Total terminal / 3C o Adyen</t>
  </si>
  <si>
    <t>ARS</t>
  </si>
  <si>
    <t>MXN</t>
  </si>
  <si>
    <t>Total terminal /  3C o Adyen</t>
  </si>
  <si>
    <t>Incidences</t>
  </si>
  <si>
    <t>Total credit card terminal /  Web 2 pay platform</t>
  </si>
  <si>
    <t>TOTAL EFECTIVO CLP</t>
  </si>
  <si>
    <t>TOTAL EFECTIVO USD</t>
  </si>
  <si>
    <t>CONCILIACIÓN TARJETAS DE CRÉDITO CLP</t>
  </si>
  <si>
    <t>CONCILIACIÓN TARJETAS DE CRÉDITO USD</t>
  </si>
  <si>
    <t>REDCOMPRA</t>
  </si>
  <si>
    <t>COP</t>
  </si>
  <si>
    <t>Total datáfono / web</t>
  </si>
  <si>
    <t>AMEX WEB</t>
  </si>
  <si>
    <t>MASTERCARD WEB</t>
  </si>
  <si>
    <t>MAESTRO WEB</t>
  </si>
  <si>
    <t>VISA WEB</t>
  </si>
  <si>
    <t>DINERS WEV</t>
  </si>
  <si>
    <t>SIFT:</t>
  </si>
  <si>
    <t>TOTAL CASH</t>
  </si>
  <si>
    <t>Explain differences</t>
  </si>
  <si>
    <t>EURO ENGLISH</t>
  </si>
  <si>
    <t>ARGENTINA</t>
  </si>
  <si>
    <t>COLOMBIA</t>
  </si>
  <si>
    <t>ECUADOR-HAITI</t>
  </si>
  <si>
    <t>MEXICO</t>
  </si>
  <si>
    <t>USA-NY</t>
  </si>
  <si>
    <t>INDENTIFICATION</t>
  </si>
  <si>
    <t>DATE &amp; TIME</t>
  </si>
  <si>
    <t>FO TEAM MEMBER NAME</t>
  </si>
  <si>
    <t>FRONT OFFICE MANAGER</t>
  </si>
  <si>
    <t>HUSMADISREC1</t>
  </si>
  <si>
    <t>FO USER</t>
  </si>
  <si>
    <t>FO TEAM MEMBER 1</t>
  </si>
  <si>
    <t>HUSMADISREC2</t>
  </si>
  <si>
    <t>Signature</t>
  </si>
  <si>
    <t>FO TEAM MEMBER 2</t>
  </si>
  <si>
    <t>HUSMADISREC3</t>
  </si>
  <si>
    <t>FO TEAM MEMBER 3</t>
  </si>
  <si>
    <t>FO TEAM MEMBER 4</t>
  </si>
  <si>
    <t>FO TEAM MEMBER 5</t>
  </si>
  <si>
    <t>FO TEAM MEMBER 6</t>
  </si>
  <si>
    <t>CASH RECONCILIATION PER SHIFT &amp; FO TEAM MEMBER</t>
  </si>
  <si>
    <t>Cash count total (float + collection)</t>
  </si>
  <si>
    <t>FO team member cash float</t>
  </si>
  <si>
    <t>FO cash collection (TMS user) - to be dropped in the safe box</t>
  </si>
  <si>
    <t>Other - change description</t>
  </si>
  <si>
    <t>PREPAYMENTS WEB AMEX</t>
  </si>
  <si>
    <t>DISCOVER</t>
  </si>
  <si>
    <t>UYU</t>
  </si>
  <si>
    <t>TOTAL EFECTIVO UYU</t>
  </si>
  <si>
    <t>CONCILIACIÓN TARJETAS DE CRÉDITO UYU</t>
  </si>
  <si>
    <t>TOTAL TARJETAS UYU</t>
  </si>
  <si>
    <t>TOTAL TARJETAS USD</t>
  </si>
  <si>
    <t>TOTAL TARJETAS CLP</t>
  </si>
  <si>
    <t>URUGUAY</t>
  </si>
  <si>
    <t>EURO SPANISH</t>
  </si>
  <si>
    <t>CHILE</t>
  </si>
  <si>
    <t>CZECH RPC</t>
  </si>
  <si>
    <t>Please, click on the corresponding option for you hotel. You can delete the other sheets.</t>
  </si>
  <si>
    <t>Koruna Česká</t>
  </si>
  <si>
    <t>Please type your name</t>
  </si>
  <si>
    <t>Total 3C Planet Portal</t>
  </si>
  <si>
    <t>Total Pay By Link</t>
  </si>
  <si>
    <t>PAY BY LINK AMEX</t>
  </si>
  <si>
    <t>PAY BY LINK VISA MASTERCARD</t>
  </si>
  <si>
    <t>PREPAYMENTS WEB ADYEN</t>
  </si>
  <si>
    <t xml:space="preserve">    Does it comply with the MHE&amp;A procedures?</t>
  </si>
  <si>
    <t>e</t>
  </si>
  <si>
    <t>¿Cumple con los procedimientos de MHE&amp;A?</t>
  </si>
  <si>
    <t>Does it comply with the MHE&amp;A procedures?</t>
  </si>
  <si>
    <t>eGIFT CARDS</t>
  </si>
  <si>
    <t>WEEKENDPASS</t>
  </si>
  <si>
    <t>BUSSINESS PROCESSES - OPERATIONS</t>
  </si>
  <si>
    <t>PERU</t>
  </si>
  <si>
    <t>Version:
March 2025</t>
  </si>
  <si>
    <t>CURRENCY EXCHANGE RECONCILIATION (Only for hotels where this functionality is allowed)</t>
  </si>
  <si>
    <t>PROMOTIONAL CREDITS</t>
  </si>
  <si>
    <t>CONCILIACIÓN DIVISA (Sólo en hoteles con esta funcionalidad permitida)</t>
  </si>
  <si>
    <t>CUADRE DE EFECTIVO - UYU</t>
  </si>
  <si>
    <t>PEN</t>
  </si>
  <si>
    <t>TOTAL EFECTIVO PEN</t>
  </si>
  <si>
    <t>CONCILIACIÓN TARJETAS DE CRÉDITO PEN</t>
  </si>
  <si>
    <t>TOTAL TARJETAS PEN</t>
  </si>
  <si>
    <t>CUADRE DE EFECTIVO - PEN</t>
  </si>
  <si>
    <t>FO Cash Count</t>
  </si>
  <si>
    <t>AMOUNT</t>
  </si>
  <si>
    <t>Version:
May 2025</t>
  </si>
  <si>
    <t xml:space="preserve">  </t>
  </si>
  <si>
    <t>Version:
July 2025</t>
  </si>
  <si>
    <t>Version:
September 2025</t>
  </si>
  <si>
    <t>TRANSFER</t>
  </si>
  <si>
    <t>CONCILIACIÓN TRANSFERENCIAS BANCARIAS PEN</t>
  </si>
  <si>
    <t>CONCILIACIÓN TRANSFERENCIAS BANCARIAS USD</t>
  </si>
  <si>
    <t>MC WEB</t>
  </si>
  <si>
    <t>PBL GETNET</t>
  </si>
  <si>
    <t>Version:
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</si>
</sst>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8" formatCode="#,##0.00\ &quot;€&quot;;[Red]\-#,##0.00\ &quot;€&quot;"/>
    <numFmt numFmtId="164" formatCode="_-* #,##0.00\ [$€-1]_-;\-* #,##0.00\ [$€-1]_-;_-* &quot;-&quot;??\ [$€-1]_-"/>
    <numFmt numFmtId="165" formatCode="#,##0.00\ [$€-1]"/>
    <numFmt numFmtId="166" formatCode="#,##0.00\ [$€-1];\-#,##0.00\ [$€-1]"/>
    <numFmt numFmtId="167" formatCode="_ [$$-2C0A]\ * #,##0.00_ ;_ [$$-2C0A]\ * \-#,##0.00_ ;_ [$$-2C0A]\ * &quot;-&quot;??_ ;_ @_ "/>
    <numFmt numFmtId="168" formatCode="_-[$$-409]* #,##0.00_ ;_-[$$-409]* \-#,##0.00\ ;_-[$$-409]* &quot;-&quot;??_ ;_-@_ "/>
    <numFmt numFmtId="169" formatCode="_ [$$-340A]* #,##0.00_ ;_ [$$-340A]* \-#,##0.00_ ;_ [$$-340A]* &quot;-&quot;??_ ;_ @_ "/>
    <numFmt numFmtId="170" formatCode="_-[$$-240A]\ * #,##0_-;\-[$$-240A]\ * #,##0_-;_-[$$-240A]\ * &quot;-&quot;_-;_-@_-"/>
    <numFmt numFmtId="171" formatCode="#,##0.00\ [$CHF]"/>
    <numFmt numFmtId="172" formatCode="#,##0.00\ [$GBP]"/>
    <numFmt numFmtId="173" formatCode="#,##0.00\ [$JPY]"/>
    <numFmt numFmtId="174" formatCode="#,##0.00\ [$USD]"/>
    <numFmt numFmtId="175" formatCode="_-[$$-80A]* #,##0.00_-;\-[$$-80A]* #,##0.00_-;_-[$$-80A]* &quot;-&quot;??_-;_-@_-"/>
    <numFmt numFmtId="176" formatCode="mm/dd/yyyy\ h:mm"/>
    <numFmt numFmtId="177" formatCode="_-[$$-380A]\ * #,##0.00_-;\-[$$-380A]\ * #,##0.00_-;_-[$$-380A]\ * &quot;-&quot;??_-;_-@_-"/>
    <numFmt numFmtId="178" formatCode="#,##0.00\ [$Kč-405];\-#,##0.00\ [$Kč-405]"/>
    <numFmt numFmtId="179" formatCode="#,##0.00_ ;\-#,##0.00\ "/>
    <numFmt numFmtId="180" formatCode="_-[$$-2C0A]\ * #,##0.00_-;\-[$$-2C0A]\ * #,##0.00_-;_-[$$-2C0A]\ * &quot;-&quot;??_-;_-@_-"/>
  </numFmts>
  <fonts count="4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13213C"/>
      <name val="Sitka Banner"/>
    </font>
    <font>
      <b/>
      <sz val="26"/>
      <color rgb="FF13213C"/>
      <name val="Impact"/>
      <family val="2"/>
    </font>
    <font>
      <sz val="14"/>
      <color rgb="FF13213C"/>
      <name val="Impact"/>
      <family val="2"/>
    </font>
    <font>
      <b/>
      <sz val="14"/>
      <color rgb="FF13213C"/>
      <name val="Sitka Banner"/>
    </font>
    <font>
      <sz val="11"/>
      <color theme="1"/>
      <name val="Newsreader"/>
    </font>
    <font>
      <b/>
      <sz val="11"/>
      <color theme="0"/>
      <name val="Sitka Banner"/>
    </font>
    <font>
      <sz val="10"/>
      <color rgb="FF13213C"/>
      <name val="Newsreader"/>
    </font>
    <font>
      <sz val="10"/>
      <name val="Newsreader"/>
    </font>
    <font>
      <b/>
      <sz val="10"/>
      <color theme="0"/>
      <name val="Newsreader"/>
    </font>
    <font>
      <b/>
      <sz val="10"/>
      <name val="Newsreader"/>
    </font>
    <font>
      <sz val="10"/>
      <color rgb="FF003A70"/>
      <name val="Newsreader"/>
    </font>
    <font>
      <sz val="10"/>
      <color theme="1"/>
      <name val="Newsreader"/>
    </font>
    <font>
      <b/>
      <sz val="10"/>
      <color rgb="FF13213C"/>
      <name val="Newsreader"/>
    </font>
    <font>
      <b/>
      <sz val="10"/>
      <color indexed="9"/>
      <name val="Newsreader"/>
    </font>
    <font>
      <b/>
      <i/>
      <sz val="10"/>
      <name val="Newsreader"/>
    </font>
    <font>
      <sz val="20"/>
      <color rgb="FF13213C"/>
      <name val="Impact"/>
      <family val="2"/>
    </font>
    <font>
      <b/>
      <u/>
      <sz val="10"/>
      <color rgb="FF13213C"/>
      <name val="Newsreader"/>
    </font>
    <font>
      <b/>
      <sz val="10"/>
      <color rgb="FFFF0000"/>
      <name val="Newsreader"/>
    </font>
    <font>
      <b/>
      <u/>
      <sz val="10"/>
      <color rgb="FF0047BA"/>
      <name val="Newsreader"/>
    </font>
    <font>
      <b/>
      <u/>
      <sz val="10"/>
      <color rgb="FF003A70"/>
      <name val="Newsreader"/>
    </font>
    <font>
      <b/>
      <sz val="12"/>
      <color indexed="9"/>
      <name val="Newsreader"/>
    </font>
    <font>
      <b/>
      <sz val="10"/>
      <color rgb="FF003A70"/>
      <name val="Newsreader"/>
    </font>
    <font>
      <b/>
      <sz val="11"/>
      <name val="Newsreader"/>
    </font>
    <font>
      <b/>
      <i/>
      <sz val="9"/>
      <name val="Newsreader"/>
    </font>
    <font>
      <b/>
      <sz val="14"/>
      <name val="Newsreader"/>
    </font>
    <font>
      <sz val="10"/>
      <color theme="0"/>
      <name val="Newsreader"/>
    </font>
    <font>
      <b/>
      <sz val="11"/>
      <color theme="0"/>
      <name val="Newsreader"/>
    </font>
    <font>
      <b/>
      <sz val="10"/>
      <color theme="0"/>
      <name val="Newseader"/>
    </font>
    <font>
      <sz val="10"/>
      <name val="Newseader"/>
    </font>
    <font>
      <sz val="11"/>
      <color theme="1"/>
      <name val="Newseader"/>
    </font>
    <font>
      <b/>
      <u/>
      <sz val="10"/>
      <color rgb="FF0047BA"/>
      <name val="Newseader"/>
    </font>
    <font>
      <b/>
      <u/>
      <sz val="10"/>
      <color rgb="FF003A70"/>
      <name val="Newseader"/>
    </font>
    <font>
      <b/>
      <sz val="12"/>
      <color indexed="9"/>
      <name val="Newseader"/>
    </font>
    <font>
      <b/>
      <sz val="10"/>
      <name val="Newseader"/>
    </font>
    <font>
      <sz val="10"/>
      <color rgb="FF003A70"/>
      <name val="Newseader"/>
    </font>
    <font>
      <b/>
      <sz val="10"/>
      <color rgb="FF13213C"/>
      <name val="Newseader"/>
    </font>
    <font>
      <sz val="10"/>
      <color rgb="FF13213C"/>
      <name val="Newseader"/>
    </font>
    <font>
      <b/>
      <sz val="10"/>
      <color theme="1"/>
      <name val="Newseader"/>
    </font>
    <font>
      <sz val="8"/>
      <name val="Newsreader"/>
    </font>
    <font>
      <sz val="9"/>
      <color indexed="81"/>
      <name val="Tahoma"/>
      <charset val="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1426A"/>
        <bgColor indexed="64"/>
      </patternFill>
    </fill>
    <fill>
      <patternFill patternType="solid">
        <fgColor indexed="9"/>
        <bgColor rgb="FF004B87"/>
      </patternFill>
    </fill>
    <fill>
      <patternFill patternType="mediumGray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theme="0"/>
      </patternFill>
    </fill>
    <fill>
      <patternFill patternType="solid">
        <fgColor rgb="FF13213C"/>
        <bgColor indexed="64"/>
      </patternFill>
    </fill>
    <fill>
      <patternFill patternType="solid">
        <fgColor rgb="FFE6DFCE"/>
        <bgColor indexed="64"/>
      </patternFill>
    </fill>
    <fill>
      <patternFill patternType="solid">
        <fgColor rgb="FF13213C"/>
        <bgColor theme="0"/>
      </patternFill>
    </fill>
    <fill>
      <patternFill patternType="mediumGray">
        <fgColor rgb="FF13213C"/>
        <bgColor rgb="FF13213C"/>
      </patternFill>
    </fill>
    <fill>
      <patternFill patternType="solid">
        <fgColor rgb="FF13213C"/>
        <bgColor rgb="FF13213C"/>
      </patternFill>
    </fill>
  </fills>
  <borders count="143">
    <border>
      <left/>
      <right/>
      <top/>
      <bottom/>
      <diagonal/>
    </border>
    <border>
      <left style="thin">
        <color rgb="FF003A70"/>
      </left>
      <right/>
      <top style="thin">
        <color rgb="FF003A70"/>
      </top>
      <bottom style="thin">
        <color theme="0"/>
      </bottom>
      <diagonal/>
    </border>
    <border>
      <left/>
      <right/>
      <top style="thin">
        <color rgb="FF003A70"/>
      </top>
      <bottom style="thin">
        <color theme="0"/>
      </bottom>
      <diagonal/>
    </border>
    <border>
      <left/>
      <right style="thin">
        <color rgb="FF003A70"/>
      </right>
      <top style="thin">
        <color rgb="FF003A70"/>
      </top>
      <bottom style="thin">
        <color theme="0"/>
      </bottom>
      <diagonal/>
    </border>
    <border>
      <left style="thin">
        <color rgb="FF003A70"/>
      </left>
      <right style="thin">
        <color rgb="FF003A70"/>
      </right>
      <top style="thin">
        <color rgb="FF003A70"/>
      </top>
      <bottom style="thin">
        <color rgb="FF003A70"/>
      </bottom>
      <diagonal/>
    </border>
    <border>
      <left style="thin">
        <color rgb="FF003A70"/>
      </left>
      <right style="thin">
        <color theme="0"/>
      </right>
      <top style="thin">
        <color theme="0"/>
      </top>
      <bottom style="thin">
        <color rgb="FF003A7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3A70"/>
      </bottom>
      <diagonal/>
    </border>
    <border>
      <left style="thin">
        <color theme="0"/>
      </left>
      <right style="thin">
        <color rgb="FF003A70"/>
      </right>
      <top style="thin">
        <color theme="0"/>
      </top>
      <bottom style="thin">
        <color rgb="FF003A70"/>
      </bottom>
      <diagonal/>
    </border>
    <border>
      <left style="thin">
        <color rgb="FF003A70"/>
      </left>
      <right style="thin">
        <color rgb="FF003A70"/>
      </right>
      <top/>
      <bottom style="thin">
        <color rgb="FF003A70"/>
      </bottom>
      <diagonal/>
    </border>
    <border>
      <left style="thin">
        <color rgb="FF003A70"/>
      </left>
      <right/>
      <top style="thin">
        <color rgb="FF003A70"/>
      </top>
      <bottom/>
      <diagonal/>
    </border>
    <border>
      <left/>
      <right/>
      <top style="thin">
        <color rgb="FF003A70"/>
      </top>
      <bottom/>
      <diagonal/>
    </border>
    <border>
      <left style="thin">
        <color rgb="FF003A70"/>
      </left>
      <right/>
      <top/>
      <bottom/>
      <diagonal/>
    </border>
    <border>
      <left/>
      <right style="thin">
        <color rgb="FF003A70"/>
      </right>
      <top/>
      <bottom/>
      <diagonal/>
    </border>
    <border>
      <left/>
      <right/>
      <top/>
      <bottom style="thin">
        <color rgb="FF003A70"/>
      </bottom>
      <diagonal/>
    </border>
    <border>
      <left/>
      <right style="thin">
        <color rgb="FF003A70"/>
      </right>
      <top/>
      <bottom style="thin">
        <color rgb="FF003A70"/>
      </bottom>
      <diagonal/>
    </border>
    <border>
      <left style="thin">
        <color rgb="FF003A70"/>
      </left>
      <right style="thin">
        <color theme="0"/>
      </right>
      <top style="thin">
        <color rgb="FF003A70"/>
      </top>
      <bottom style="thin">
        <color rgb="FF003A70"/>
      </bottom>
      <diagonal/>
    </border>
    <border>
      <left style="thin">
        <color theme="0"/>
      </left>
      <right style="thin">
        <color theme="0"/>
      </right>
      <top style="thin">
        <color rgb="FF003A70"/>
      </top>
      <bottom style="thin">
        <color rgb="FF003A70"/>
      </bottom>
      <diagonal/>
    </border>
    <border>
      <left style="thin">
        <color theme="0"/>
      </left>
      <right style="thin">
        <color rgb="FF003A70"/>
      </right>
      <top style="thin">
        <color rgb="FF003A70"/>
      </top>
      <bottom style="thin">
        <color rgb="FF003A70"/>
      </bottom>
      <diagonal/>
    </border>
    <border>
      <left style="thin">
        <color rgb="FF003A70"/>
      </left>
      <right style="thin">
        <color theme="0"/>
      </right>
      <top style="thin">
        <color rgb="FF003A7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003A70"/>
      </top>
      <bottom style="thin">
        <color theme="0"/>
      </bottom>
      <diagonal/>
    </border>
    <border>
      <left style="thin">
        <color rgb="FF003A7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003A70"/>
      </left>
      <right/>
      <top style="thin">
        <color rgb="FF003A70"/>
      </top>
      <bottom style="thin">
        <color rgb="FF003A7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rgb="FF003A70"/>
      </right>
      <top style="thin">
        <color theme="0"/>
      </top>
      <bottom/>
      <diagonal/>
    </border>
    <border>
      <left style="thin">
        <color rgb="FF003A70"/>
      </left>
      <right style="thin">
        <color rgb="FF003A70"/>
      </right>
      <top style="medium">
        <color rgb="FF003A70"/>
      </top>
      <bottom/>
      <diagonal/>
    </border>
    <border>
      <left style="thin">
        <color rgb="FF0047BA"/>
      </left>
      <right/>
      <top/>
      <bottom/>
      <diagonal/>
    </border>
    <border>
      <left/>
      <right style="thin">
        <color rgb="FF0047BA"/>
      </right>
      <top/>
      <bottom/>
      <diagonal/>
    </border>
    <border>
      <left/>
      <right/>
      <top/>
      <bottom style="thin">
        <color rgb="FF0047BA"/>
      </bottom>
      <diagonal/>
    </border>
    <border>
      <left/>
      <right style="thin">
        <color rgb="FF0047BA"/>
      </right>
      <top/>
      <bottom style="thin">
        <color rgb="FF0047BA"/>
      </bottom>
      <diagonal/>
    </border>
    <border>
      <left style="thin">
        <color rgb="FF003A70"/>
      </left>
      <right style="thin">
        <color rgb="FF003A70"/>
      </right>
      <top style="thin">
        <color rgb="FF0047BA"/>
      </top>
      <bottom/>
      <diagonal/>
    </border>
    <border>
      <left style="thin">
        <color rgb="FF0047BA"/>
      </left>
      <right/>
      <top style="thin">
        <color rgb="FF0047BA"/>
      </top>
      <bottom/>
      <diagonal/>
    </border>
    <border>
      <left/>
      <right style="thin">
        <color rgb="FF0047BA"/>
      </right>
      <top style="thin">
        <color rgb="FF0047BA"/>
      </top>
      <bottom/>
      <diagonal/>
    </border>
    <border>
      <left/>
      <right/>
      <top style="thin">
        <color rgb="FF0047BA"/>
      </top>
      <bottom/>
      <diagonal/>
    </border>
    <border>
      <left/>
      <right/>
      <top style="thin">
        <color rgb="FF0047BA"/>
      </top>
      <bottom style="thin">
        <color rgb="FF0047BA"/>
      </bottom>
      <diagonal/>
    </border>
    <border>
      <left style="thin">
        <color rgb="FF003A70"/>
      </left>
      <right style="thin">
        <color rgb="FF003A70"/>
      </right>
      <top style="thin">
        <color theme="0"/>
      </top>
      <bottom/>
      <diagonal/>
    </border>
    <border>
      <left style="thin">
        <color rgb="FF0047BA"/>
      </left>
      <right style="thin">
        <color rgb="FF003A70"/>
      </right>
      <top style="thin">
        <color rgb="FF0047BA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rgb="FF003A70"/>
      </left>
      <right style="thin">
        <color rgb="FF003A70"/>
      </right>
      <top style="medium">
        <color rgb="FF003A70"/>
      </top>
      <bottom/>
      <diagonal/>
    </border>
    <border>
      <left style="thin">
        <color rgb="FF003A70"/>
      </left>
      <right style="medium">
        <color rgb="FF003A70"/>
      </right>
      <top style="medium">
        <color rgb="FF003A70"/>
      </top>
      <bottom/>
      <diagonal/>
    </border>
    <border>
      <left style="thin">
        <color rgb="FF13213C"/>
      </left>
      <right/>
      <top style="thin">
        <color rgb="FF13213C"/>
      </top>
      <bottom style="thin">
        <color rgb="FF13213C"/>
      </bottom>
      <diagonal/>
    </border>
    <border>
      <left/>
      <right/>
      <top style="thin">
        <color rgb="FF13213C"/>
      </top>
      <bottom style="thin">
        <color rgb="FF13213C"/>
      </bottom>
      <diagonal/>
    </border>
    <border>
      <left style="thin">
        <color rgb="FF13213C"/>
      </left>
      <right style="thin">
        <color rgb="FF13213C"/>
      </right>
      <top style="thin">
        <color rgb="FF13213C"/>
      </top>
      <bottom style="thin">
        <color rgb="FF13213C"/>
      </bottom>
      <diagonal/>
    </border>
    <border>
      <left/>
      <right style="thin">
        <color rgb="FF13213C"/>
      </right>
      <top style="thin">
        <color rgb="FF13213C"/>
      </top>
      <bottom style="thin">
        <color rgb="FF13213C"/>
      </bottom>
      <diagonal/>
    </border>
    <border>
      <left style="thin">
        <color rgb="FF13213C"/>
      </left>
      <right style="thin">
        <color rgb="FF003A70"/>
      </right>
      <top style="thin">
        <color rgb="FF13213C"/>
      </top>
      <bottom style="thin">
        <color theme="0"/>
      </bottom>
      <diagonal/>
    </border>
    <border>
      <left style="thin">
        <color rgb="FF003A70"/>
      </left>
      <right style="thin">
        <color rgb="FF003A70"/>
      </right>
      <top style="thin">
        <color rgb="FF13213C"/>
      </top>
      <bottom style="thin">
        <color theme="0"/>
      </bottom>
      <diagonal/>
    </border>
    <border>
      <left style="thin">
        <color rgb="FF003A70"/>
      </left>
      <right style="thin">
        <color rgb="FF003A70"/>
      </right>
      <top style="thin">
        <color rgb="FF13213C"/>
      </top>
      <bottom style="thin">
        <color rgb="FF0047BA"/>
      </bottom>
      <diagonal/>
    </border>
    <border>
      <left style="thin">
        <color rgb="FF003A70"/>
      </left>
      <right style="thin">
        <color rgb="FF13213C"/>
      </right>
      <top style="thin">
        <color rgb="FF13213C"/>
      </top>
      <bottom style="thin">
        <color rgb="FF0047BA"/>
      </bottom>
      <diagonal/>
    </border>
    <border>
      <left style="thin">
        <color rgb="FF003A70"/>
      </left>
      <right style="thin">
        <color rgb="FF13213C"/>
      </right>
      <top style="thin">
        <color rgb="FF0047BA"/>
      </top>
      <bottom/>
      <diagonal/>
    </border>
    <border>
      <left style="thin">
        <color rgb="FF13213C"/>
      </left>
      <right/>
      <top/>
      <bottom/>
      <diagonal/>
    </border>
    <border>
      <left/>
      <right style="thin">
        <color rgb="FF13213C"/>
      </right>
      <top/>
      <bottom/>
      <diagonal/>
    </border>
    <border>
      <left style="thin">
        <color rgb="FF13213C"/>
      </left>
      <right/>
      <top/>
      <bottom style="thin">
        <color rgb="FF13213C"/>
      </bottom>
      <diagonal/>
    </border>
    <border>
      <left/>
      <right/>
      <top/>
      <bottom style="thin">
        <color rgb="FF13213C"/>
      </bottom>
      <diagonal/>
    </border>
    <border>
      <left style="thin">
        <color rgb="FF0047BA"/>
      </left>
      <right/>
      <top/>
      <bottom style="thin">
        <color rgb="FF13213C"/>
      </bottom>
      <diagonal/>
    </border>
    <border>
      <left/>
      <right style="thin">
        <color rgb="FF13213C"/>
      </right>
      <top/>
      <bottom style="thin">
        <color rgb="FF13213C"/>
      </bottom>
      <diagonal/>
    </border>
    <border>
      <left style="thin">
        <color rgb="FF13213C"/>
      </left>
      <right style="thin">
        <color rgb="FF13213C"/>
      </right>
      <top style="thin">
        <color rgb="FF13213C"/>
      </top>
      <bottom/>
      <diagonal/>
    </border>
    <border>
      <left style="thin">
        <color rgb="FF13213C"/>
      </left>
      <right style="thin">
        <color theme="0"/>
      </right>
      <top style="thin">
        <color rgb="FF13213C"/>
      </top>
      <bottom style="thin">
        <color rgb="FF003A70"/>
      </bottom>
      <diagonal/>
    </border>
    <border>
      <left style="thin">
        <color theme="0"/>
      </left>
      <right style="thin">
        <color rgb="FF13213C"/>
      </right>
      <top style="thin">
        <color rgb="FF13213C"/>
      </top>
      <bottom style="thin">
        <color rgb="FF003A70"/>
      </bottom>
      <diagonal/>
    </border>
    <border>
      <left style="thin">
        <color rgb="FF13213C"/>
      </left>
      <right style="thin">
        <color rgb="FF13213C"/>
      </right>
      <top style="thin">
        <color rgb="FF003A70"/>
      </top>
      <bottom style="thin">
        <color rgb="FF13213C"/>
      </bottom>
      <diagonal/>
    </border>
    <border>
      <left style="thin">
        <color rgb="FF13213C"/>
      </left>
      <right/>
      <top style="thin">
        <color rgb="FF13213C"/>
      </top>
      <bottom/>
      <diagonal/>
    </border>
    <border>
      <left/>
      <right/>
      <top style="thin">
        <color rgb="FF13213C"/>
      </top>
      <bottom/>
      <diagonal/>
    </border>
    <border>
      <left/>
      <right style="thin">
        <color rgb="FF003A70"/>
      </right>
      <top style="thin">
        <color rgb="FF13213C"/>
      </top>
      <bottom/>
      <diagonal/>
    </border>
    <border>
      <left/>
      <right style="thin">
        <color rgb="FF13213C"/>
      </right>
      <top style="thin">
        <color rgb="FF13213C"/>
      </top>
      <bottom/>
      <diagonal/>
    </border>
    <border>
      <left style="thin">
        <color rgb="FF13213C"/>
      </left>
      <right/>
      <top/>
      <bottom style="thin">
        <color rgb="FF003A70"/>
      </bottom>
      <diagonal/>
    </border>
    <border>
      <left style="thin">
        <color rgb="FF13213C"/>
      </left>
      <right style="thin">
        <color rgb="FF003A70"/>
      </right>
      <top style="thin">
        <color rgb="FF13213C"/>
      </top>
      <bottom style="thin">
        <color rgb="FF13213C"/>
      </bottom>
      <diagonal/>
    </border>
    <border>
      <left style="thin">
        <color rgb="FF003A70"/>
      </left>
      <right style="thin">
        <color rgb="FF003A70"/>
      </right>
      <top style="thin">
        <color rgb="FF13213C"/>
      </top>
      <bottom style="thin">
        <color rgb="FF13213C"/>
      </bottom>
      <diagonal/>
    </border>
    <border>
      <left style="thin">
        <color rgb="FF003A70"/>
      </left>
      <right style="medium">
        <color rgb="FF0047BA"/>
      </right>
      <top style="thin">
        <color rgb="FF13213C"/>
      </top>
      <bottom style="thin">
        <color rgb="FF13213C"/>
      </bottom>
      <diagonal/>
    </border>
    <border>
      <left style="thin">
        <color rgb="FF13213C"/>
      </left>
      <right style="thin">
        <color rgb="FF003A70"/>
      </right>
      <top style="thin">
        <color theme="0"/>
      </top>
      <bottom/>
      <diagonal/>
    </border>
    <border>
      <left style="thin">
        <color rgb="FF13213C"/>
      </left>
      <right style="thin">
        <color theme="0"/>
      </right>
      <top style="thin">
        <color rgb="FF13213C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13213C"/>
      </top>
      <bottom style="thin">
        <color theme="0"/>
      </bottom>
      <diagonal/>
    </border>
    <border>
      <left style="thin">
        <color theme="0"/>
      </left>
      <right style="thin">
        <color rgb="FF13213C"/>
      </right>
      <top style="thin">
        <color rgb="FF13213C"/>
      </top>
      <bottom style="thin">
        <color theme="0"/>
      </bottom>
      <diagonal/>
    </border>
    <border>
      <left style="thin">
        <color rgb="FF13213C"/>
      </left>
      <right style="thin">
        <color theme="0"/>
      </right>
      <top style="thin">
        <color theme="0"/>
      </top>
      <bottom style="thin">
        <color rgb="FF13213C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13213C"/>
      </bottom>
      <diagonal/>
    </border>
    <border>
      <left style="thin">
        <color theme="0"/>
      </left>
      <right style="thin">
        <color rgb="FF13213C"/>
      </right>
      <top style="thin">
        <color theme="0"/>
      </top>
      <bottom style="thin">
        <color rgb="FF13213C"/>
      </bottom>
      <diagonal/>
    </border>
    <border>
      <left style="thin">
        <color rgb="FF13213C"/>
      </left>
      <right style="thin">
        <color theme="0"/>
      </right>
      <top style="thin">
        <color theme="0"/>
      </top>
      <bottom/>
      <diagonal/>
    </border>
    <border>
      <left/>
      <right style="thin">
        <color rgb="FF13213C"/>
      </right>
      <top style="thin">
        <color theme="0"/>
      </top>
      <bottom/>
      <diagonal/>
    </border>
    <border>
      <left/>
      <right style="thin">
        <color rgb="FF0047BA"/>
      </right>
      <top style="thin">
        <color rgb="FF13213C"/>
      </top>
      <bottom/>
      <diagonal/>
    </border>
    <border>
      <left style="thin">
        <color rgb="FF13213C"/>
      </left>
      <right/>
      <top/>
      <bottom style="thin">
        <color rgb="FF0047BA"/>
      </bottom>
      <diagonal/>
    </border>
    <border>
      <left style="thin">
        <color rgb="FF13213C"/>
      </left>
      <right style="thin">
        <color rgb="FF13213C"/>
      </right>
      <top style="thin">
        <color rgb="FF13213C"/>
      </top>
      <bottom style="thin">
        <color theme="0"/>
      </bottom>
      <diagonal/>
    </border>
    <border>
      <left style="thin">
        <color rgb="FF13213C"/>
      </left>
      <right style="thin">
        <color rgb="FF13213C"/>
      </right>
      <top style="thin">
        <color theme="0"/>
      </top>
      <bottom style="thin">
        <color rgb="FF13213C"/>
      </bottom>
      <diagonal/>
    </border>
    <border>
      <left style="thin">
        <color rgb="FF13213C"/>
      </left>
      <right style="thin">
        <color theme="0"/>
      </right>
      <top style="thin">
        <color rgb="FF13213C"/>
      </top>
      <bottom style="thin">
        <color rgb="FF13213C"/>
      </bottom>
      <diagonal/>
    </border>
    <border>
      <left style="thin">
        <color theme="0"/>
      </left>
      <right style="thin">
        <color rgb="FF13213C"/>
      </right>
      <top style="thin">
        <color rgb="FF13213C"/>
      </top>
      <bottom style="thin">
        <color rgb="FF13213C"/>
      </bottom>
      <diagonal/>
    </border>
    <border>
      <left style="thin">
        <color theme="0"/>
      </left>
      <right style="thin">
        <color rgb="FF13213C"/>
      </right>
      <top style="thin">
        <color theme="0"/>
      </top>
      <bottom/>
      <diagonal/>
    </border>
    <border>
      <left style="thin">
        <color rgb="FF13213C"/>
      </left>
      <right/>
      <top style="thin">
        <color rgb="FF13213C"/>
      </top>
      <bottom style="thin">
        <color theme="0"/>
      </bottom>
      <diagonal/>
    </border>
    <border>
      <left/>
      <right/>
      <top style="thin">
        <color rgb="FF13213C"/>
      </top>
      <bottom style="thin">
        <color theme="0"/>
      </bottom>
      <diagonal/>
    </border>
    <border>
      <left/>
      <right style="thin">
        <color rgb="FF003A70"/>
      </right>
      <top style="thin">
        <color rgb="FF13213C"/>
      </top>
      <bottom style="thin">
        <color theme="0"/>
      </bottom>
      <diagonal/>
    </border>
    <border>
      <left style="thin">
        <color rgb="FF003A70"/>
      </left>
      <right/>
      <top style="thin">
        <color rgb="FF13213C"/>
      </top>
      <bottom style="thin">
        <color rgb="FF003A70"/>
      </bottom>
      <diagonal/>
    </border>
    <border>
      <left/>
      <right/>
      <top style="thin">
        <color rgb="FF13213C"/>
      </top>
      <bottom style="thin">
        <color rgb="FF003A70"/>
      </bottom>
      <diagonal/>
    </border>
    <border>
      <left/>
      <right style="thin">
        <color rgb="FF13213C"/>
      </right>
      <top style="thin">
        <color rgb="FF13213C"/>
      </top>
      <bottom style="thin">
        <color rgb="FF003A70"/>
      </bottom>
      <diagonal/>
    </border>
    <border>
      <left/>
      <right style="thin">
        <color rgb="FF0047BA"/>
      </right>
      <top/>
      <bottom style="thin">
        <color rgb="FF13213C"/>
      </bottom>
      <diagonal/>
    </border>
    <border>
      <left style="thin">
        <color rgb="FF13213C"/>
      </left>
      <right/>
      <top style="thin">
        <color theme="0"/>
      </top>
      <bottom/>
      <diagonal/>
    </border>
    <border>
      <left/>
      <right style="thin">
        <color rgb="FF003A70"/>
      </right>
      <top style="thin">
        <color theme="0"/>
      </top>
      <bottom/>
      <diagonal/>
    </border>
    <border>
      <left/>
      <right style="thin">
        <color rgb="FF13213C"/>
      </right>
      <top style="thin">
        <color rgb="FF13213C"/>
      </top>
      <bottom style="thin">
        <color theme="0"/>
      </bottom>
      <diagonal/>
    </border>
    <border>
      <left style="thin">
        <color rgb="FF13213C"/>
      </left>
      <right style="thin">
        <color theme="0"/>
      </right>
      <top style="thin">
        <color rgb="FF13213C"/>
      </top>
      <bottom/>
      <diagonal/>
    </border>
    <border>
      <left style="thin">
        <color theme="0"/>
      </left>
      <right style="thin">
        <color theme="0"/>
      </right>
      <top style="thin">
        <color rgb="FF13213C"/>
      </top>
      <bottom/>
      <diagonal/>
    </border>
    <border>
      <left style="thin">
        <color theme="0"/>
      </left>
      <right style="thin">
        <color rgb="FF13213C"/>
      </right>
      <top style="thin">
        <color rgb="FF13213C"/>
      </top>
      <bottom/>
      <diagonal/>
    </border>
    <border>
      <left style="thin">
        <color rgb="FF0047BA"/>
      </left>
      <right style="thin">
        <color rgb="FF13213C"/>
      </right>
      <top style="thin">
        <color rgb="FF13213C"/>
      </top>
      <bottom style="thin">
        <color rgb="FF13213C"/>
      </bottom>
      <diagonal/>
    </border>
    <border>
      <left style="thin">
        <color rgb="FF13213C"/>
      </left>
      <right style="thin">
        <color rgb="FF13213C"/>
      </right>
      <top style="thin">
        <color rgb="FF0047BA"/>
      </top>
      <bottom style="thin">
        <color rgb="FF13213C"/>
      </bottom>
      <diagonal/>
    </border>
    <border>
      <left style="thin">
        <color rgb="FF13213C"/>
      </left>
      <right style="thin">
        <color rgb="FF0047BA"/>
      </right>
      <top style="thin">
        <color rgb="FF13213C"/>
      </top>
      <bottom style="thin">
        <color rgb="FF13213C"/>
      </bottom>
      <diagonal/>
    </border>
    <border>
      <left style="thin">
        <color rgb="FF13213C"/>
      </left>
      <right style="thin">
        <color rgb="FF0047BA"/>
      </right>
      <top/>
      <bottom style="thin">
        <color rgb="FF13213C"/>
      </bottom>
      <diagonal/>
    </border>
    <border>
      <left style="thin">
        <color rgb="FF0047BA"/>
      </left>
      <right style="thin">
        <color rgb="FF0047BA"/>
      </right>
      <top/>
      <bottom style="thin">
        <color rgb="FF13213C"/>
      </bottom>
      <diagonal/>
    </border>
    <border>
      <left style="thin">
        <color rgb="FF0047BA"/>
      </left>
      <right style="thin">
        <color rgb="FF13213C"/>
      </right>
      <top/>
      <bottom style="thin">
        <color rgb="FF13213C"/>
      </bottom>
      <diagonal/>
    </border>
    <border>
      <left style="thin">
        <color rgb="FF003A70"/>
      </left>
      <right style="thin">
        <color rgb="FF0047BA"/>
      </right>
      <top style="thin">
        <color rgb="FF13213C"/>
      </top>
      <bottom style="thin">
        <color theme="0"/>
      </bottom>
      <diagonal/>
    </border>
    <border>
      <left style="thin">
        <color rgb="FF0047BA"/>
      </left>
      <right style="thin">
        <color rgb="FF003A70"/>
      </right>
      <top style="thin">
        <color rgb="FF13213C"/>
      </top>
      <bottom style="thin">
        <color rgb="FF0047BA"/>
      </bottom>
      <diagonal/>
    </border>
    <border>
      <left style="thin">
        <color rgb="FF003A70"/>
      </left>
      <right style="thin">
        <color rgb="FF0047BA"/>
      </right>
      <top style="thin">
        <color theme="0"/>
      </top>
      <bottom/>
      <diagonal/>
    </border>
    <border>
      <left style="thin">
        <color rgb="FF003A70"/>
      </left>
      <right/>
      <top style="thin">
        <color rgb="FF13213C"/>
      </top>
      <bottom style="thin">
        <color rgb="FF13213C"/>
      </bottom>
      <diagonal/>
    </border>
    <border>
      <left style="thin">
        <color rgb="FF13213C"/>
      </left>
      <right style="thin">
        <color rgb="FF003A70"/>
      </right>
      <top style="thin">
        <color rgb="FF003A70"/>
      </top>
      <bottom style="thin">
        <color rgb="FF003A70"/>
      </bottom>
      <diagonal/>
    </border>
    <border>
      <left/>
      <right style="thin">
        <color rgb="FF13213C"/>
      </right>
      <top style="thin">
        <color rgb="FF003A70"/>
      </top>
      <bottom/>
      <diagonal/>
    </border>
    <border>
      <left style="thin">
        <color rgb="FF13213C"/>
      </left>
      <right style="thin">
        <color rgb="FF13213C"/>
      </right>
      <top/>
      <bottom style="thin">
        <color rgb="FF13213C"/>
      </bottom>
      <diagonal/>
    </border>
    <border>
      <left style="thin">
        <color rgb="FF13213C"/>
      </left>
      <right style="thin">
        <color rgb="FF003A70"/>
      </right>
      <top style="thin">
        <color rgb="FF13213C"/>
      </top>
      <bottom style="thin">
        <color rgb="FF003A70"/>
      </bottom>
      <diagonal/>
    </border>
    <border>
      <left style="thin">
        <color rgb="FF003A70"/>
      </left>
      <right style="thin">
        <color rgb="FF003A70"/>
      </right>
      <top style="thin">
        <color rgb="FF13213C"/>
      </top>
      <bottom style="thin">
        <color rgb="FF003A70"/>
      </bottom>
      <diagonal/>
    </border>
    <border>
      <left style="thin">
        <color rgb="FF13213C"/>
      </left>
      <right style="thin">
        <color rgb="FF003A70"/>
      </right>
      <top style="thin">
        <color rgb="FF003A70"/>
      </top>
      <bottom style="thin">
        <color rgb="FF13213C"/>
      </bottom>
      <diagonal/>
    </border>
    <border>
      <left style="thin">
        <color rgb="FF003A70"/>
      </left>
      <right style="thin">
        <color rgb="FF003A70"/>
      </right>
      <top style="thin">
        <color rgb="FF003A70"/>
      </top>
      <bottom style="thin">
        <color rgb="FF13213C"/>
      </bottom>
      <diagonal/>
    </border>
    <border>
      <left style="thin">
        <color rgb="FF003A70"/>
      </left>
      <right/>
      <top style="thin">
        <color rgb="FF003A70"/>
      </top>
      <bottom style="thin">
        <color rgb="FF13213C"/>
      </bottom>
      <diagonal/>
    </border>
    <border>
      <left style="thin">
        <color rgb="FF13213C"/>
      </left>
      <right style="thin">
        <color theme="0"/>
      </right>
      <top style="thin">
        <color rgb="FF13213C"/>
      </top>
      <bottom style="thin">
        <color rgb="FF0047BA"/>
      </bottom>
      <diagonal/>
    </border>
    <border>
      <left style="thin">
        <color theme="0"/>
      </left>
      <right style="thin">
        <color rgb="FF13213C"/>
      </right>
      <top style="thin">
        <color rgb="FF13213C"/>
      </top>
      <bottom style="thin">
        <color rgb="FF0047BA"/>
      </bottom>
      <diagonal/>
    </border>
    <border>
      <left style="thin">
        <color rgb="FF13213C"/>
      </left>
      <right style="thin">
        <color rgb="FF13213C"/>
      </right>
      <top style="thin">
        <color indexed="64"/>
      </top>
      <bottom style="thin">
        <color rgb="FF13213C"/>
      </bottom>
      <diagonal/>
    </border>
    <border>
      <left style="thin">
        <color rgb="FF13213C"/>
      </left>
      <right style="thin">
        <color rgb="FF003A70"/>
      </right>
      <top style="thin">
        <color rgb="FF13213C"/>
      </top>
      <bottom style="thin">
        <color rgb="FF0047BA"/>
      </bottom>
      <diagonal/>
    </border>
    <border>
      <left style="thin">
        <color rgb="FF13213C"/>
      </left>
      <right/>
      <top style="thin">
        <color rgb="FF0047BA"/>
      </top>
      <bottom style="thin">
        <color rgb="FF0047BA"/>
      </bottom>
      <diagonal/>
    </border>
    <border>
      <left/>
      <right style="thin">
        <color rgb="FF13213C"/>
      </right>
      <top style="thin">
        <color rgb="FF0047BA"/>
      </top>
      <bottom style="thin">
        <color rgb="FF0047BA"/>
      </bottom>
      <diagonal/>
    </border>
    <border>
      <left style="thin">
        <color rgb="FF13213C"/>
      </left>
      <right/>
      <top style="thin">
        <color rgb="FF0047BA"/>
      </top>
      <bottom style="thin">
        <color rgb="FF13213C"/>
      </bottom>
      <diagonal/>
    </border>
    <border>
      <left/>
      <right/>
      <top style="thin">
        <color rgb="FF0047BA"/>
      </top>
      <bottom style="thin">
        <color rgb="FF13213C"/>
      </bottom>
      <diagonal/>
    </border>
    <border>
      <left/>
      <right style="thin">
        <color rgb="FF13213C"/>
      </right>
      <top style="thin">
        <color rgb="FF0047BA"/>
      </top>
      <bottom style="thin">
        <color rgb="FF13213C"/>
      </bottom>
      <diagonal/>
    </border>
    <border>
      <left style="thin">
        <color rgb="FF003A70"/>
      </left>
      <right style="thin">
        <color rgb="FF13213C"/>
      </right>
      <top style="thin">
        <color rgb="FF13213C"/>
      </top>
      <bottom style="thin">
        <color rgb="FF13213C"/>
      </bottom>
      <diagonal/>
    </border>
    <border>
      <left style="thin">
        <color rgb="FF13213C"/>
      </left>
      <right style="thin">
        <color rgb="FF003A70"/>
      </right>
      <top style="thin">
        <color theme="0"/>
      </top>
      <bottom style="thin">
        <color rgb="FF13213C"/>
      </bottom>
      <diagonal/>
    </border>
    <border>
      <left style="thin">
        <color rgb="FF003A70"/>
      </left>
      <right style="thin">
        <color rgb="FF003A70"/>
      </right>
      <top style="thin">
        <color theme="0"/>
      </top>
      <bottom style="thin">
        <color rgb="FF13213C"/>
      </bottom>
      <diagonal/>
    </border>
    <border>
      <left style="thin">
        <color rgb="FF003A70"/>
      </left>
      <right style="thin">
        <color rgb="FF13213C"/>
      </right>
      <top style="thin">
        <color rgb="FF13213C"/>
      </top>
      <bottom style="thin">
        <color rgb="FF003A70"/>
      </bottom>
      <diagonal/>
    </border>
    <border>
      <left style="thin">
        <color rgb="FF003A70"/>
      </left>
      <right style="thin">
        <color rgb="FF13213C"/>
      </right>
      <top style="thin">
        <color rgb="FF003A70"/>
      </top>
      <bottom style="thin">
        <color rgb="FF13213C"/>
      </bottom>
      <diagonal/>
    </border>
    <border>
      <left style="thin">
        <color rgb="FF0047BA"/>
      </left>
      <right style="thin">
        <color rgb="FF0047BA"/>
      </right>
      <top style="thin">
        <color rgb="FF13213C"/>
      </top>
      <bottom style="thin">
        <color rgb="FF13213C"/>
      </bottom>
      <diagonal/>
    </border>
    <border>
      <left style="thin">
        <color rgb="FF13213C"/>
      </left>
      <right style="medium">
        <color rgb="FF003A70"/>
      </right>
      <top style="thin">
        <color rgb="FF13213C"/>
      </top>
      <bottom/>
      <diagonal/>
    </border>
    <border>
      <left style="medium">
        <color rgb="FF003A70"/>
      </left>
      <right style="medium">
        <color rgb="FF003A70"/>
      </right>
      <top style="thin">
        <color rgb="FF13213C"/>
      </top>
      <bottom/>
      <diagonal/>
    </border>
    <border>
      <left style="medium">
        <color rgb="FF003A70"/>
      </left>
      <right style="thin">
        <color rgb="FF13213C"/>
      </right>
      <top style="thin">
        <color rgb="FF13213C"/>
      </top>
      <bottom/>
      <diagonal/>
    </border>
    <border>
      <left style="thin">
        <color rgb="FF13213C"/>
      </left>
      <right/>
      <top style="thin">
        <color rgb="FF13213C"/>
      </top>
      <bottom style="thin">
        <color rgb="FF0047BA"/>
      </bottom>
      <diagonal/>
    </border>
    <border>
      <left/>
      <right style="thin">
        <color rgb="FF0047BA"/>
      </right>
      <top style="thin">
        <color rgb="FF13213C"/>
      </top>
      <bottom style="thin">
        <color rgb="FF0047BA"/>
      </bottom>
      <diagonal/>
    </border>
    <border>
      <left style="thin">
        <color theme="0"/>
      </left>
      <right style="thin">
        <color rgb="FF003A70"/>
      </right>
      <top style="thin">
        <color rgb="FF003A70"/>
      </top>
      <bottom style="thin">
        <color theme="0"/>
      </bottom>
      <diagonal/>
    </border>
    <border>
      <left style="thin">
        <color rgb="FF13213C"/>
      </left>
      <right/>
      <top style="thin">
        <color theme="0"/>
      </top>
      <bottom style="thin">
        <color theme="0"/>
      </bottom>
      <diagonal/>
    </border>
    <border>
      <left style="thin">
        <color rgb="FF13213C"/>
      </left>
      <right style="thin">
        <color rgb="FF003A70"/>
      </right>
      <top style="thin">
        <color rgb="FF13213C"/>
      </top>
      <bottom/>
      <diagonal/>
    </border>
    <border>
      <left style="thin">
        <color rgb="FF003A70"/>
      </left>
      <right style="thin">
        <color rgb="FF003A70"/>
      </right>
      <top style="thin">
        <color rgb="FF13213C"/>
      </top>
      <bottom/>
      <diagonal/>
    </border>
    <border>
      <left style="thin">
        <color rgb="FF003A70"/>
      </left>
      <right style="thin">
        <color rgb="FF13213C"/>
      </right>
      <top style="thin">
        <color rgb="FF13213C"/>
      </top>
      <bottom/>
      <diagonal/>
    </border>
    <border>
      <left style="thin">
        <color theme="0"/>
      </left>
      <right/>
      <top style="thin">
        <color theme="0"/>
      </top>
      <bottom style="thin">
        <color rgb="FF13213C"/>
      </bottom>
      <diagonal/>
    </border>
    <border>
      <left/>
      <right style="thin">
        <color theme="0"/>
      </right>
      <top style="thin">
        <color theme="0"/>
      </top>
      <bottom style="thin">
        <color rgb="FF13213C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4" fillId="0" borderId="0"/>
    <xf numFmtId="164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732">
    <xf numFmtId="0" fontId="0" fillId="0" borderId="0" xfId="0"/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>
      <alignment vertical="center"/>
    </xf>
    <xf numFmtId="4" fontId="1" fillId="2" borderId="0" xfId="0" applyNumberFormat="1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0" fillId="6" borderId="0" xfId="0" applyFill="1" applyAlignment="1">
      <alignment vertical="center"/>
    </xf>
    <xf numFmtId="0" fontId="6" fillId="6" borderId="0" xfId="0" applyFont="1" applyFill="1" applyAlignment="1">
      <alignment vertical="center"/>
    </xf>
    <xf numFmtId="0" fontId="7" fillId="6" borderId="0" xfId="0" applyFont="1" applyFill="1" applyAlignment="1">
      <alignment vertical="center"/>
    </xf>
    <xf numFmtId="0" fontId="9" fillId="6" borderId="0" xfId="0" applyFont="1" applyFill="1" applyAlignment="1">
      <alignment vertical="center"/>
    </xf>
    <xf numFmtId="0" fontId="10" fillId="6" borderId="0" xfId="0" applyFont="1" applyFill="1" applyAlignment="1">
      <alignment horizontal="center" vertical="center"/>
    </xf>
    <xf numFmtId="0" fontId="11" fillId="8" borderId="0" xfId="5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12" fillId="6" borderId="0" xfId="0" applyFont="1" applyFill="1" applyAlignment="1">
      <alignment vertical="center"/>
    </xf>
    <xf numFmtId="0" fontId="12" fillId="6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 applyProtection="1">
      <alignment vertical="center"/>
      <protection locked="0"/>
    </xf>
    <xf numFmtId="0" fontId="12" fillId="2" borderId="42" xfId="0" applyFont="1" applyFill="1" applyBorder="1" applyAlignment="1" applyProtection="1">
      <alignment vertical="center"/>
      <protection locked="0"/>
    </xf>
    <xf numFmtId="0" fontId="12" fillId="2" borderId="43" xfId="0" applyFont="1" applyFill="1" applyBorder="1" applyAlignment="1">
      <alignment vertical="center"/>
    </xf>
    <xf numFmtId="0" fontId="12" fillId="2" borderId="43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 applyProtection="1">
      <alignment vertical="center"/>
      <protection locked="0"/>
    </xf>
    <xf numFmtId="0" fontId="13" fillId="6" borderId="0" xfId="0" applyFont="1" applyFill="1" applyAlignment="1">
      <alignment vertical="center"/>
    </xf>
    <xf numFmtId="4" fontId="13" fillId="2" borderId="0" xfId="0" applyNumberFormat="1" applyFont="1" applyFill="1" applyAlignment="1">
      <alignment vertical="center"/>
    </xf>
    <xf numFmtId="4" fontId="13" fillId="2" borderId="0" xfId="0" applyNumberFormat="1" applyFont="1" applyFill="1" applyAlignment="1" applyProtection="1">
      <alignment vertical="center"/>
      <protection locked="0"/>
    </xf>
    <xf numFmtId="166" fontId="15" fillId="5" borderId="0" xfId="1" applyNumberFormat="1" applyFont="1" applyFill="1" applyBorder="1" applyAlignment="1">
      <alignment horizontal="right" vertical="center"/>
    </xf>
    <xf numFmtId="0" fontId="13" fillId="2" borderId="33" xfId="0" applyFont="1" applyFill="1" applyBorder="1" applyAlignment="1">
      <alignment vertical="center"/>
    </xf>
    <xf numFmtId="0" fontId="13" fillId="2" borderId="35" xfId="0" applyFont="1" applyFill="1" applyBorder="1" applyAlignment="1">
      <alignment vertical="center"/>
    </xf>
    <xf numFmtId="0" fontId="13" fillId="2" borderId="34" xfId="0" applyFont="1" applyFill="1" applyBorder="1" applyAlignment="1">
      <alignment vertical="center"/>
    </xf>
    <xf numFmtId="0" fontId="15" fillId="5" borderId="0" xfId="0" applyFont="1" applyFill="1" applyAlignment="1">
      <alignment horizontal="center" vertical="center"/>
    </xf>
    <xf numFmtId="0" fontId="13" fillId="6" borderId="0" xfId="0" applyFont="1" applyFill="1" applyAlignment="1" applyProtection="1">
      <alignment vertical="center"/>
      <protection locked="0"/>
    </xf>
    <xf numFmtId="0" fontId="15" fillId="2" borderId="0" xfId="0" applyFont="1" applyFill="1" applyAlignment="1" applyProtection="1">
      <alignment horizontal="center" vertical="center"/>
      <protection locked="0"/>
    </xf>
    <xf numFmtId="0" fontId="13" fillId="7" borderId="0" xfId="0" applyFont="1" applyFill="1" applyAlignment="1" applyProtection="1">
      <alignment horizontal="left" vertical="center" wrapText="1"/>
      <protection locked="0"/>
    </xf>
    <xf numFmtId="0" fontId="13" fillId="7" borderId="0" xfId="0" applyFont="1" applyFill="1" applyAlignment="1">
      <alignment horizontal="left" vertical="center" wrapText="1"/>
    </xf>
    <xf numFmtId="0" fontId="13" fillId="6" borderId="0" xfId="0" applyFont="1" applyFill="1" applyAlignment="1">
      <alignment vertical="center" wrapText="1"/>
    </xf>
    <xf numFmtId="0" fontId="13" fillId="2" borderId="0" xfId="0" applyFont="1" applyFill="1" applyAlignment="1" applyProtection="1">
      <alignment vertical="center" wrapText="1"/>
      <protection locked="0"/>
    </xf>
    <xf numFmtId="0" fontId="13" fillId="2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16" fillId="2" borderId="0" xfId="0" applyFont="1" applyFill="1" applyAlignment="1" applyProtection="1">
      <alignment vertical="center" wrapText="1"/>
      <protection locked="0"/>
    </xf>
    <xf numFmtId="0" fontId="13" fillId="0" borderId="0" xfId="0" applyFont="1" applyAlignment="1">
      <alignment vertical="center"/>
    </xf>
    <xf numFmtId="0" fontId="18" fillId="2" borderId="43" xfId="0" applyFont="1" applyFill="1" applyBorder="1" applyAlignment="1">
      <alignment horizontal="center" vertical="center"/>
    </xf>
    <xf numFmtId="0" fontId="12" fillId="2" borderId="44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/>
    </xf>
    <xf numFmtId="0" fontId="17" fillId="6" borderId="0" xfId="0" applyFont="1" applyFill="1"/>
    <xf numFmtId="0" fontId="19" fillId="2" borderId="0" xfId="0" applyFont="1" applyFill="1" applyAlignment="1">
      <alignment horizontal="center" vertical="center"/>
    </xf>
    <xf numFmtId="0" fontId="15" fillId="7" borderId="0" xfId="0" applyFont="1" applyFill="1" applyAlignment="1" applyProtection="1">
      <alignment horizontal="center" vertical="center" wrapText="1"/>
      <protection locked="0"/>
    </xf>
    <xf numFmtId="8" fontId="15" fillId="7" borderId="0" xfId="0" applyNumberFormat="1" applyFont="1" applyFill="1" applyAlignment="1" applyProtection="1">
      <alignment horizontal="center" vertical="center"/>
      <protection locked="0"/>
    </xf>
    <xf numFmtId="0" fontId="15" fillId="7" borderId="0" xfId="0" applyFont="1" applyFill="1" applyAlignment="1">
      <alignment horizontal="center" vertical="center" wrapText="1"/>
    </xf>
    <xf numFmtId="8" fontId="15" fillId="7" borderId="0" xfId="0" applyNumberFormat="1" applyFont="1" applyFill="1" applyAlignment="1">
      <alignment horizontal="center" vertical="center"/>
    </xf>
    <xf numFmtId="0" fontId="14" fillId="8" borderId="20" xfId="0" applyFont="1" applyFill="1" applyBorder="1" applyAlignment="1">
      <alignment horizontal="center" vertical="center"/>
    </xf>
    <xf numFmtId="0" fontId="14" fillId="8" borderId="21" xfId="0" applyFont="1" applyFill="1" applyBorder="1" applyAlignment="1">
      <alignment horizontal="center" vertical="center" wrapText="1"/>
    </xf>
    <xf numFmtId="0" fontId="14" fillId="8" borderId="21" xfId="0" applyFont="1" applyFill="1" applyBorder="1" applyAlignment="1">
      <alignment horizontal="center" vertical="center"/>
    </xf>
    <xf numFmtId="0" fontId="14" fillId="8" borderId="26" xfId="0" applyFont="1" applyFill="1" applyBorder="1" applyAlignment="1">
      <alignment horizontal="center" vertical="center"/>
    </xf>
    <xf numFmtId="164" fontId="18" fillId="2" borderId="44" xfId="1" applyFont="1" applyFill="1" applyBorder="1" applyAlignment="1" applyProtection="1">
      <alignment horizontal="right" vertical="center"/>
    </xf>
    <xf numFmtId="0" fontId="12" fillId="2" borderId="44" xfId="0" applyFont="1" applyFill="1" applyBorder="1" applyAlignment="1" applyProtection="1">
      <alignment horizontal="right" vertical="center"/>
      <protection locked="0"/>
    </xf>
    <xf numFmtId="165" fontId="12" fillId="2" borderId="44" xfId="0" applyNumberFormat="1" applyFont="1" applyFill="1" applyBorder="1" applyAlignment="1">
      <alignment horizontal="right" vertical="center"/>
    </xf>
    <xf numFmtId="164" fontId="18" fillId="2" borderId="57" xfId="1" applyFont="1" applyFill="1" applyBorder="1" applyAlignment="1" applyProtection="1">
      <alignment horizontal="right" vertical="center"/>
    </xf>
    <xf numFmtId="0" fontId="12" fillId="2" borderId="57" xfId="0" applyFont="1" applyFill="1" applyBorder="1" applyAlignment="1" applyProtection="1">
      <alignment horizontal="right" vertical="center"/>
      <protection locked="0"/>
    </xf>
    <xf numFmtId="165" fontId="12" fillId="2" borderId="57" xfId="0" applyNumberFormat="1" applyFont="1" applyFill="1" applyBorder="1" applyAlignment="1">
      <alignment horizontal="right" vertical="center"/>
    </xf>
    <xf numFmtId="49" fontId="22" fillId="2" borderId="51" xfId="0" applyNumberFormat="1" applyFont="1" applyFill="1" applyBorder="1" applyAlignment="1" applyProtection="1">
      <alignment vertical="top" wrapText="1"/>
      <protection locked="0"/>
    </xf>
    <xf numFmtId="49" fontId="22" fillId="2" borderId="52" xfId="0" applyNumberFormat="1" applyFont="1" applyFill="1" applyBorder="1" applyAlignment="1" applyProtection="1">
      <alignment vertical="top" wrapText="1"/>
      <protection locked="0"/>
    </xf>
    <xf numFmtId="49" fontId="22" fillId="2" borderId="53" xfId="0" applyNumberFormat="1" applyFont="1" applyFill="1" applyBorder="1" applyAlignment="1" applyProtection="1">
      <alignment vertical="top" wrapText="1"/>
      <protection locked="0"/>
    </xf>
    <xf numFmtId="49" fontId="22" fillId="2" borderId="54" xfId="0" applyNumberFormat="1" applyFont="1" applyFill="1" applyBorder="1" applyAlignment="1" applyProtection="1">
      <alignment vertical="top" wrapText="1"/>
      <protection locked="0"/>
    </xf>
    <xf numFmtId="49" fontId="22" fillId="2" borderId="56" xfId="0" applyNumberFormat="1" applyFont="1" applyFill="1" applyBorder="1" applyAlignment="1" applyProtection="1">
      <alignment vertical="top" wrapText="1"/>
      <protection locked="0"/>
    </xf>
    <xf numFmtId="0" fontId="14" fillId="8" borderId="58" xfId="0" applyFont="1" applyFill="1" applyBorder="1" applyAlignment="1">
      <alignment horizontal="center" vertical="center"/>
    </xf>
    <xf numFmtId="0" fontId="14" fillId="8" borderId="59" xfId="0" applyFont="1" applyFill="1" applyBorder="1" applyAlignment="1">
      <alignment horizontal="center" vertical="center"/>
    </xf>
    <xf numFmtId="164" fontId="18" fillId="2" borderId="60" xfId="1" applyFont="1" applyFill="1" applyBorder="1" applyAlignment="1" applyProtection="1">
      <alignment horizontal="right" vertical="center"/>
    </xf>
    <xf numFmtId="0" fontId="12" fillId="2" borderId="60" xfId="0" applyFont="1" applyFill="1" applyBorder="1" applyAlignment="1" applyProtection="1">
      <alignment horizontal="right" vertical="center"/>
      <protection locked="0"/>
    </xf>
    <xf numFmtId="165" fontId="12" fillId="2" borderId="60" xfId="0" applyNumberFormat="1" applyFont="1" applyFill="1" applyBorder="1" applyAlignment="1">
      <alignment horizontal="right" vertical="center"/>
    </xf>
    <xf numFmtId="49" fontId="12" fillId="2" borderId="62" xfId="0" applyNumberFormat="1" applyFont="1" applyFill="1" applyBorder="1" applyAlignment="1">
      <alignment vertical="center"/>
    </xf>
    <xf numFmtId="49" fontId="12" fillId="2" borderId="62" xfId="0" applyNumberFormat="1" applyFont="1" applyFill="1" applyBorder="1" applyAlignment="1" applyProtection="1">
      <alignment vertical="center"/>
      <protection locked="0"/>
    </xf>
    <xf numFmtId="49" fontId="12" fillId="2" borderId="64" xfId="0" applyNumberFormat="1" applyFont="1" applyFill="1" applyBorder="1" applyAlignment="1" applyProtection="1">
      <alignment vertical="center"/>
      <protection locked="0"/>
    </xf>
    <xf numFmtId="49" fontId="12" fillId="2" borderId="0" xfId="0" applyNumberFormat="1" applyFont="1" applyFill="1" applyAlignment="1" applyProtection="1">
      <alignment vertical="center"/>
      <protection locked="0"/>
    </xf>
    <xf numFmtId="49" fontId="12" fillId="2" borderId="52" xfId="0" applyNumberFormat="1" applyFont="1" applyFill="1" applyBorder="1" applyAlignment="1" applyProtection="1">
      <alignment vertical="center"/>
      <protection locked="0"/>
    </xf>
    <xf numFmtId="49" fontId="12" fillId="2" borderId="51" xfId="0" applyNumberFormat="1" applyFont="1" applyFill="1" applyBorder="1" applyAlignment="1" applyProtection="1">
      <alignment vertical="center"/>
      <protection locked="0"/>
    </xf>
    <xf numFmtId="49" fontId="12" fillId="0" borderId="0" xfId="0" applyNumberFormat="1" applyFont="1" applyAlignment="1">
      <alignment vertical="center"/>
    </xf>
    <xf numFmtId="49" fontId="12" fillId="2" borderId="53" xfId="0" applyNumberFormat="1" applyFont="1" applyFill="1" applyBorder="1" applyAlignment="1" applyProtection="1">
      <alignment vertical="center"/>
      <protection locked="0"/>
    </xf>
    <xf numFmtId="49" fontId="12" fillId="2" borderId="54" xfId="0" applyNumberFormat="1" applyFont="1" applyFill="1" applyBorder="1" applyAlignment="1" applyProtection="1">
      <alignment vertical="center"/>
      <protection locked="0"/>
    </xf>
    <xf numFmtId="49" fontId="18" fillId="2" borderId="56" xfId="1" applyNumberFormat="1" applyFont="1" applyFill="1" applyBorder="1" applyAlignment="1" applyProtection="1">
      <alignment vertical="center"/>
      <protection locked="0"/>
    </xf>
    <xf numFmtId="165" fontId="18" fillId="2" borderId="45" xfId="0" applyNumberFormat="1" applyFont="1" applyFill="1" applyBorder="1" applyAlignment="1">
      <alignment horizontal="right" vertical="center"/>
    </xf>
    <xf numFmtId="165" fontId="18" fillId="2" borderId="44" xfId="0" applyNumberFormat="1" applyFont="1" applyFill="1" applyBorder="1" applyAlignment="1">
      <alignment horizontal="right" vertical="center"/>
    </xf>
    <xf numFmtId="49" fontId="22" fillId="2" borderId="0" xfId="0" applyNumberFormat="1" applyFont="1" applyFill="1" applyAlignment="1" applyProtection="1">
      <alignment vertical="top" wrapText="1"/>
      <protection locked="0"/>
    </xf>
    <xf numFmtId="171" fontId="12" fillId="2" borderId="44" xfId="0" applyNumberFormat="1" applyFont="1" applyFill="1" applyBorder="1" applyAlignment="1" applyProtection="1">
      <alignment vertical="center"/>
      <protection locked="0"/>
    </xf>
    <xf numFmtId="172" fontId="12" fillId="2" borderId="44" xfId="0" applyNumberFormat="1" applyFont="1" applyFill="1" applyBorder="1" applyAlignment="1" applyProtection="1">
      <alignment vertical="center"/>
      <protection locked="0"/>
    </xf>
    <xf numFmtId="173" fontId="12" fillId="2" borderId="44" xfId="0" applyNumberFormat="1" applyFont="1" applyFill="1" applyBorder="1" applyAlignment="1" applyProtection="1">
      <alignment vertical="center"/>
      <protection locked="0"/>
    </xf>
    <xf numFmtId="174" fontId="12" fillId="2" borderId="44" xfId="0" applyNumberFormat="1" applyFont="1" applyFill="1" applyBorder="1" applyAlignment="1" applyProtection="1">
      <alignment vertical="center"/>
      <protection locked="0"/>
    </xf>
    <xf numFmtId="0" fontId="14" fillId="8" borderId="74" xfId="0" applyFont="1" applyFill="1" applyBorder="1" applyAlignment="1" applyProtection="1">
      <alignment horizontal="center" vertical="center" wrapText="1"/>
      <protection locked="0"/>
    </xf>
    <xf numFmtId="4" fontId="13" fillId="6" borderId="0" xfId="0" applyNumberFormat="1" applyFont="1" applyFill="1" applyAlignment="1">
      <alignment vertical="center"/>
    </xf>
    <xf numFmtId="4" fontId="13" fillId="6" borderId="0" xfId="0" applyNumberFormat="1" applyFont="1" applyFill="1" applyAlignment="1" applyProtection="1">
      <alignment vertical="center"/>
      <protection locked="0"/>
    </xf>
    <xf numFmtId="0" fontId="20" fillId="6" borderId="0" xfId="3" applyFont="1" applyFill="1" applyAlignment="1">
      <alignment horizontal="left" vertical="center"/>
    </xf>
    <xf numFmtId="0" fontId="20" fillId="6" borderId="0" xfId="2" applyFont="1" applyFill="1" applyAlignment="1">
      <alignment horizontal="left" vertical="center"/>
    </xf>
    <xf numFmtId="165" fontId="12" fillId="2" borderId="44" xfId="0" applyNumberFormat="1" applyFont="1" applyFill="1" applyBorder="1" applyAlignment="1" applyProtection="1">
      <alignment vertical="center"/>
      <protection locked="0"/>
    </xf>
    <xf numFmtId="0" fontId="14" fillId="8" borderId="23" xfId="0" applyFont="1" applyFill="1" applyBorder="1" applyAlignment="1">
      <alignment horizontal="center" vertical="center" wrapText="1"/>
    </xf>
    <xf numFmtId="0" fontId="14" fillId="8" borderId="74" xfId="0" applyFont="1" applyFill="1" applyBorder="1" applyAlignment="1">
      <alignment horizontal="center" vertical="center" wrapText="1"/>
    </xf>
    <xf numFmtId="0" fontId="14" fillId="8" borderId="75" xfId="0" applyFont="1" applyFill="1" applyBorder="1" applyAlignment="1">
      <alignment horizontal="center" vertical="center" wrapText="1"/>
    </xf>
    <xf numFmtId="49" fontId="12" fillId="2" borderId="56" xfId="0" applyNumberFormat="1" applyFont="1" applyFill="1" applyBorder="1" applyAlignment="1" applyProtection="1">
      <alignment vertical="center"/>
      <protection locked="0"/>
    </xf>
    <xf numFmtId="165" fontId="12" fillId="2" borderId="8" xfId="0" applyNumberFormat="1" applyFont="1" applyFill="1" applyBorder="1" applyAlignment="1" applyProtection="1">
      <alignment horizontal="right" vertical="center"/>
      <protection locked="0"/>
    </xf>
    <xf numFmtId="165" fontId="12" fillId="9" borderId="8" xfId="0" applyNumberFormat="1" applyFont="1" applyFill="1" applyBorder="1" applyAlignment="1">
      <alignment horizontal="right" vertical="center"/>
    </xf>
    <xf numFmtId="165" fontId="18" fillId="2" borderId="8" xfId="0" applyNumberFormat="1" applyFont="1" applyFill="1" applyBorder="1" applyAlignment="1">
      <alignment vertical="center"/>
    </xf>
    <xf numFmtId="165" fontId="18" fillId="9" borderId="8" xfId="0" applyNumberFormat="1" applyFont="1" applyFill="1" applyBorder="1" applyAlignment="1" applyProtection="1">
      <alignment vertical="center"/>
      <protection locked="0"/>
    </xf>
    <xf numFmtId="165" fontId="12" fillId="2" borderId="4" xfId="0" applyNumberFormat="1" applyFont="1" applyFill="1" applyBorder="1" applyAlignment="1" applyProtection="1">
      <alignment horizontal="right" vertical="center"/>
      <protection locked="0"/>
    </xf>
    <xf numFmtId="165" fontId="12" fillId="9" borderId="4" xfId="0" applyNumberFormat="1" applyFont="1" applyFill="1" applyBorder="1" applyAlignment="1">
      <alignment horizontal="right" vertical="center"/>
    </xf>
    <xf numFmtId="165" fontId="18" fillId="2" borderId="4" xfId="0" applyNumberFormat="1" applyFont="1" applyFill="1" applyBorder="1" applyAlignment="1">
      <alignment vertical="center"/>
    </xf>
    <xf numFmtId="165" fontId="18" fillId="9" borderId="4" xfId="0" applyNumberFormat="1" applyFont="1" applyFill="1" applyBorder="1" applyAlignment="1" applyProtection="1">
      <alignment vertical="center"/>
      <protection locked="0"/>
    </xf>
    <xf numFmtId="165" fontId="18" fillId="6" borderId="4" xfId="0" applyNumberFormat="1" applyFont="1" applyFill="1" applyBorder="1" applyAlignment="1" applyProtection="1">
      <alignment horizontal="center" vertical="center"/>
      <protection locked="0"/>
    </xf>
    <xf numFmtId="8" fontId="18" fillId="7" borderId="4" xfId="0" applyNumberFormat="1" applyFont="1" applyFill="1" applyBorder="1" applyAlignment="1">
      <alignment horizontal="right" vertical="center"/>
    </xf>
    <xf numFmtId="0" fontId="10" fillId="6" borderId="0" xfId="0" applyFont="1" applyFill="1"/>
    <xf numFmtId="0" fontId="26" fillId="2" borderId="0" xfId="0" applyFont="1" applyFill="1" applyAlignment="1">
      <alignment horizontal="center" vertical="center"/>
    </xf>
    <xf numFmtId="0" fontId="28" fillId="7" borderId="0" xfId="0" applyFont="1" applyFill="1" applyAlignment="1" applyProtection="1">
      <alignment horizontal="center" vertical="center" wrapText="1"/>
      <protection locked="0"/>
    </xf>
    <xf numFmtId="8" fontId="28" fillId="7" borderId="0" xfId="0" applyNumberFormat="1" applyFont="1" applyFill="1" applyAlignment="1" applyProtection="1">
      <alignment horizontal="center" vertical="center"/>
      <protection locked="0"/>
    </xf>
    <xf numFmtId="0" fontId="28" fillId="7" borderId="0" xfId="0" applyFont="1" applyFill="1" applyAlignment="1">
      <alignment horizontal="center" vertical="center" wrapText="1"/>
    </xf>
    <xf numFmtId="8" fontId="28" fillId="7" borderId="0" xfId="0" applyNumberFormat="1" applyFont="1" applyFill="1" applyAlignment="1">
      <alignment horizontal="center" vertical="center"/>
    </xf>
    <xf numFmtId="49" fontId="25" fillId="2" borderId="0" xfId="0" applyNumberFormat="1" applyFont="1" applyFill="1" applyAlignment="1" applyProtection="1">
      <alignment vertical="top" wrapText="1"/>
      <protection locked="0"/>
    </xf>
    <xf numFmtId="49" fontId="25" fillId="2" borderId="52" xfId="0" applyNumberFormat="1" applyFont="1" applyFill="1" applyBorder="1" applyAlignment="1" applyProtection="1">
      <alignment vertical="top" wrapText="1"/>
      <protection locked="0"/>
    </xf>
    <xf numFmtId="49" fontId="25" fillId="2" borderId="54" xfId="0" applyNumberFormat="1" applyFont="1" applyFill="1" applyBorder="1" applyAlignment="1" applyProtection="1">
      <alignment vertical="top" wrapText="1"/>
      <protection locked="0"/>
    </xf>
    <xf numFmtId="49" fontId="25" fillId="2" borderId="56" xfId="0" applyNumberFormat="1" applyFont="1" applyFill="1" applyBorder="1" applyAlignment="1" applyProtection="1">
      <alignment vertical="top" wrapText="1"/>
      <protection locked="0"/>
    </xf>
    <xf numFmtId="49" fontId="22" fillId="2" borderId="61" xfId="0" applyNumberFormat="1" applyFont="1" applyFill="1" applyBorder="1" applyAlignment="1" applyProtection="1">
      <alignment vertical="top" wrapText="1"/>
      <protection locked="0"/>
    </xf>
    <xf numFmtId="49" fontId="22" fillId="2" borderId="62" xfId="0" applyNumberFormat="1" applyFont="1" applyFill="1" applyBorder="1" applyAlignment="1" applyProtection="1">
      <alignment vertical="top" wrapText="1"/>
      <protection locked="0"/>
    </xf>
    <xf numFmtId="49" fontId="22" fillId="2" borderId="64" xfId="0" applyNumberFormat="1" applyFont="1" applyFill="1" applyBorder="1" applyAlignment="1" applyProtection="1">
      <alignment vertical="top" wrapText="1"/>
      <protection locked="0"/>
    </xf>
    <xf numFmtId="0" fontId="14" fillId="8" borderId="73" xfId="0" applyFont="1" applyFill="1" applyBorder="1" applyAlignment="1">
      <alignment horizontal="center" vertical="center"/>
    </xf>
    <xf numFmtId="0" fontId="14" fillId="8" borderId="74" xfId="0" applyFont="1" applyFill="1" applyBorder="1" applyAlignment="1">
      <alignment horizontal="center" vertical="center"/>
    </xf>
    <xf numFmtId="0" fontId="14" fillId="8" borderId="75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vertical="center"/>
    </xf>
    <xf numFmtId="0" fontId="13" fillId="2" borderId="29" xfId="0" applyFont="1" applyFill="1" applyBorder="1" applyAlignment="1">
      <alignment vertical="center"/>
    </xf>
    <xf numFmtId="0" fontId="14" fillId="8" borderId="82" xfId="0" applyFont="1" applyFill="1" applyBorder="1" applyAlignment="1">
      <alignment horizontal="center" vertical="center"/>
    </xf>
    <xf numFmtId="0" fontId="14" fillId="8" borderId="83" xfId="0" applyFont="1" applyFill="1" applyBorder="1" applyAlignment="1">
      <alignment horizontal="center" vertical="center"/>
    </xf>
    <xf numFmtId="0" fontId="14" fillId="8" borderId="21" xfId="0" applyFont="1" applyFill="1" applyBorder="1" applyAlignment="1" applyProtection="1">
      <alignment horizontal="center" vertical="center" wrapText="1"/>
      <protection locked="0"/>
    </xf>
    <xf numFmtId="0" fontId="14" fillId="8" borderId="84" xfId="0" applyFont="1" applyFill="1" applyBorder="1" applyAlignment="1">
      <alignment horizontal="center" vertical="center" wrapText="1"/>
    </xf>
    <xf numFmtId="165" fontId="12" fillId="2" borderId="44" xfId="0" applyNumberFormat="1" applyFont="1" applyFill="1" applyBorder="1" applyAlignment="1" applyProtection="1">
      <alignment horizontal="right" vertical="center"/>
      <protection locked="0"/>
    </xf>
    <xf numFmtId="165" fontId="12" fillId="9" borderId="44" xfId="0" applyNumberFormat="1" applyFont="1" applyFill="1" applyBorder="1" applyAlignment="1">
      <alignment horizontal="right" vertical="center"/>
    </xf>
    <xf numFmtId="165" fontId="18" fillId="2" borderId="44" xfId="0" applyNumberFormat="1" applyFont="1" applyFill="1" applyBorder="1" applyAlignment="1">
      <alignment vertical="center"/>
    </xf>
    <xf numFmtId="165" fontId="18" fillId="9" borderId="44" xfId="0" applyNumberFormat="1" applyFont="1" applyFill="1" applyBorder="1" applyAlignment="1" applyProtection="1">
      <alignment vertical="center"/>
      <protection locked="0"/>
    </xf>
    <xf numFmtId="165" fontId="18" fillId="6" borderId="44" xfId="0" applyNumberFormat="1" applyFont="1" applyFill="1" applyBorder="1" applyAlignment="1" applyProtection="1">
      <alignment horizontal="center" vertical="center"/>
      <protection locked="0"/>
    </xf>
    <xf numFmtId="8" fontId="18" fillId="7" borderId="44" xfId="0" applyNumberFormat="1" applyFont="1" applyFill="1" applyBorder="1" applyAlignment="1">
      <alignment horizontal="right" vertical="center"/>
    </xf>
    <xf numFmtId="0" fontId="10" fillId="6" borderId="0" xfId="0" applyFont="1" applyFill="1" applyAlignment="1">
      <alignment horizontal="center"/>
    </xf>
    <xf numFmtId="0" fontId="29" fillId="2" borderId="0" xfId="3" applyFont="1" applyFill="1" applyAlignment="1">
      <alignment horizontal="left" vertical="center"/>
    </xf>
    <xf numFmtId="0" fontId="29" fillId="2" borderId="0" xfId="2" applyFont="1" applyFill="1" applyAlignment="1">
      <alignment horizontal="left" vertical="center"/>
    </xf>
    <xf numFmtId="0" fontId="14" fillId="8" borderId="76" xfId="0" applyFont="1" applyFill="1" applyBorder="1" applyAlignment="1">
      <alignment horizontal="center" vertical="center"/>
    </xf>
    <xf numFmtId="0" fontId="14" fillId="8" borderId="84" xfId="0" applyFont="1" applyFill="1" applyBorder="1" applyAlignment="1">
      <alignment horizontal="center" vertical="center"/>
    </xf>
    <xf numFmtId="178" fontId="18" fillId="2" borderId="44" xfId="1" applyNumberFormat="1" applyFont="1" applyFill="1" applyBorder="1" applyAlignment="1" applyProtection="1">
      <alignment horizontal="right" vertical="center"/>
    </xf>
    <xf numFmtId="178" fontId="12" fillId="2" borderId="44" xfId="1" applyNumberFormat="1" applyFont="1" applyFill="1" applyBorder="1" applyAlignment="1" applyProtection="1">
      <alignment horizontal="right" vertical="center"/>
    </xf>
    <xf numFmtId="0" fontId="14" fillId="8" borderId="95" xfId="0" applyFont="1" applyFill="1" applyBorder="1" applyAlignment="1">
      <alignment horizontal="center" vertical="center"/>
    </xf>
    <xf numFmtId="0" fontId="14" fillId="8" borderId="96" xfId="0" applyFont="1" applyFill="1" applyBorder="1" applyAlignment="1">
      <alignment horizontal="center" vertical="center"/>
    </xf>
    <xf numFmtId="0" fontId="14" fillId="8" borderId="97" xfId="0" applyFont="1" applyFill="1" applyBorder="1" applyAlignment="1">
      <alignment horizontal="center" vertical="center"/>
    </xf>
    <xf numFmtId="178" fontId="18" fillId="2" borderId="98" xfId="1" applyNumberFormat="1" applyFont="1" applyFill="1" applyBorder="1" applyAlignment="1" applyProtection="1">
      <alignment horizontal="right" vertical="center"/>
    </xf>
    <xf numFmtId="178" fontId="18" fillId="2" borderId="102" xfId="1" applyNumberFormat="1" applyFont="1" applyFill="1" applyBorder="1" applyAlignment="1" applyProtection="1">
      <alignment horizontal="right" vertical="center"/>
    </xf>
    <xf numFmtId="8" fontId="18" fillId="7" borderId="103" xfId="0" applyNumberFormat="1" applyFont="1" applyFill="1" applyBorder="1" applyAlignment="1">
      <alignment horizontal="right" vertical="center"/>
    </xf>
    <xf numFmtId="167" fontId="18" fillId="2" borderId="44" xfId="1" applyNumberFormat="1" applyFont="1" applyFill="1" applyBorder="1" applyAlignment="1" applyProtection="1">
      <alignment vertical="center"/>
    </xf>
    <xf numFmtId="167" fontId="12" fillId="2" borderId="44" xfId="1" applyNumberFormat="1" applyFont="1" applyFill="1" applyBorder="1" applyAlignment="1" applyProtection="1">
      <alignment vertical="center"/>
    </xf>
    <xf numFmtId="167" fontId="18" fillId="2" borderId="98" xfId="1" applyNumberFormat="1" applyFont="1" applyFill="1" applyBorder="1" applyAlignment="1" applyProtection="1">
      <alignment vertical="center"/>
    </xf>
    <xf numFmtId="167" fontId="18" fillId="2" borderId="44" xfId="1" applyNumberFormat="1" applyFont="1" applyFill="1" applyBorder="1" applyAlignment="1" applyProtection="1">
      <alignment horizontal="center" vertical="center"/>
    </xf>
    <xf numFmtId="0" fontId="13" fillId="2" borderId="43" xfId="0" applyFont="1" applyFill="1" applyBorder="1" applyAlignment="1">
      <alignment vertical="center"/>
    </xf>
    <xf numFmtId="0" fontId="26" fillId="2" borderId="43" xfId="0" applyFont="1" applyFill="1" applyBorder="1" applyAlignment="1">
      <alignment horizontal="center" vertical="center"/>
    </xf>
    <xf numFmtId="165" fontId="12" fillId="2" borderId="44" xfId="0" applyNumberFormat="1" applyFont="1" applyFill="1" applyBorder="1" applyAlignment="1" applyProtection="1">
      <alignment vertical="center" wrapText="1"/>
      <protection locked="0"/>
    </xf>
    <xf numFmtId="167" fontId="12" fillId="2" borderId="44" xfId="1" applyNumberFormat="1" applyFont="1" applyFill="1" applyBorder="1" applyAlignment="1" applyProtection="1">
      <alignment horizontal="center" vertical="center"/>
      <protection locked="0"/>
    </xf>
    <xf numFmtId="167" fontId="12" fillId="2" borderId="44" xfId="1" applyNumberFormat="1" applyFont="1" applyFill="1" applyBorder="1" applyAlignment="1" applyProtection="1">
      <alignment vertical="center" wrapText="1"/>
      <protection locked="0"/>
    </xf>
    <xf numFmtId="167" fontId="12" fillId="2" borderId="99" xfId="1" applyNumberFormat="1" applyFont="1" applyFill="1" applyBorder="1" applyAlignment="1" applyProtection="1">
      <alignment vertical="center" wrapText="1"/>
      <protection locked="0"/>
    </xf>
    <xf numFmtId="167" fontId="12" fillId="2" borderId="44" xfId="1" applyNumberFormat="1" applyFont="1" applyFill="1" applyBorder="1" applyAlignment="1" applyProtection="1">
      <alignment vertical="center"/>
      <protection locked="0"/>
    </xf>
    <xf numFmtId="167" fontId="18" fillId="6" borderId="44" xfId="1" applyNumberFormat="1" applyFont="1" applyFill="1" applyBorder="1" applyAlignment="1" applyProtection="1">
      <alignment vertical="center"/>
    </xf>
    <xf numFmtId="0" fontId="12" fillId="2" borderId="62" xfId="0" applyFont="1" applyFill="1" applyBorder="1" applyAlignment="1">
      <alignment vertical="center"/>
    </xf>
    <xf numFmtId="0" fontId="12" fillId="2" borderId="64" xfId="0" applyFont="1" applyFill="1" applyBorder="1" applyAlignment="1">
      <alignment vertical="center"/>
    </xf>
    <xf numFmtId="0" fontId="12" fillId="2" borderId="52" xfId="0" applyFont="1" applyFill="1" applyBorder="1" applyAlignment="1">
      <alignment vertical="center"/>
    </xf>
    <xf numFmtId="0" fontId="12" fillId="2" borderId="54" xfId="0" applyFont="1" applyFill="1" applyBorder="1" applyAlignment="1">
      <alignment vertical="center"/>
    </xf>
    <xf numFmtId="0" fontId="12" fillId="2" borderId="56" xfId="0" applyFont="1" applyFill="1" applyBorder="1" applyAlignment="1">
      <alignment vertical="center"/>
    </xf>
    <xf numFmtId="0" fontId="12" fillId="2" borderId="51" xfId="0" applyFont="1" applyFill="1" applyBorder="1" applyAlignment="1">
      <alignment vertical="center"/>
    </xf>
    <xf numFmtId="0" fontId="12" fillId="2" borderId="53" xfId="0" applyFont="1" applyFill="1" applyBorder="1" applyAlignment="1">
      <alignment vertical="center"/>
    </xf>
    <xf numFmtId="0" fontId="14" fillId="6" borderId="0" xfId="0" applyFont="1" applyFill="1" applyAlignment="1">
      <alignment vertical="center"/>
    </xf>
    <xf numFmtId="49" fontId="25" fillId="6" borderId="0" xfId="0" applyNumberFormat="1" applyFont="1" applyFill="1" applyAlignment="1">
      <alignment vertical="top" wrapText="1"/>
    </xf>
    <xf numFmtId="49" fontId="25" fillId="6" borderId="0" xfId="0" applyNumberFormat="1" applyFont="1" applyFill="1" applyAlignment="1" applyProtection="1">
      <alignment vertical="top" wrapText="1"/>
      <protection locked="0"/>
    </xf>
    <xf numFmtId="169" fontId="27" fillId="2" borderId="0" xfId="1" applyNumberFormat="1" applyFont="1" applyFill="1" applyBorder="1" applyAlignment="1" applyProtection="1">
      <alignment vertical="center"/>
    </xf>
    <xf numFmtId="0" fontId="16" fillId="2" borderId="0" xfId="0" applyFont="1" applyFill="1" applyAlignment="1" applyProtection="1">
      <alignment horizontal="right" vertical="center"/>
      <protection locked="0"/>
    </xf>
    <xf numFmtId="169" fontId="16" fillId="2" borderId="0" xfId="1" applyNumberFormat="1" applyFont="1" applyFill="1" applyBorder="1" applyAlignment="1" applyProtection="1">
      <alignment vertical="center"/>
    </xf>
    <xf numFmtId="0" fontId="27" fillId="6" borderId="0" xfId="0" applyFont="1" applyFill="1" applyAlignment="1">
      <alignment vertical="center"/>
    </xf>
    <xf numFmtId="167" fontId="27" fillId="6" borderId="0" xfId="1" applyNumberFormat="1" applyFont="1" applyFill="1" applyBorder="1" applyAlignment="1" applyProtection="1">
      <alignment vertical="center"/>
    </xf>
    <xf numFmtId="0" fontId="27" fillId="6" borderId="0" xfId="0" applyFont="1" applyFill="1" applyAlignment="1">
      <alignment horizontal="left" vertical="center"/>
    </xf>
    <xf numFmtId="167" fontId="27" fillId="6" borderId="0" xfId="1" applyNumberFormat="1" applyFont="1" applyFill="1" applyBorder="1" applyAlignment="1" applyProtection="1">
      <alignment horizontal="center" vertical="center"/>
    </xf>
    <xf numFmtId="49" fontId="16" fillId="6" borderId="0" xfId="0" applyNumberFormat="1" applyFont="1" applyFill="1" applyAlignment="1" applyProtection="1">
      <alignment vertical="center"/>
      <protection locked="0"/>
    </xf>
    <xf numFmtId="0" fontId="13" fillId="6" borderId="0" xfId="2" applyFont="1" applyFill="1" applyAlignment="1">
      <alignment vertical="center"/>
    </xf>
    <xf numFmtId="0" fontId="32" fillId="5" borderId="0" xfId="2" applyFont="1" applyFill="1" applyAlignment="1">
      <alignment vertical="center" wrapText="1"/>
    </xf>
    <xf numFmtId="0" fontId="13" fillId="2" borderId="0" xfId="2" applyFont="1" applyFill="1" applyAlignment="1">
      <alignment vertical="center"/>
    </xf>
    <xf numFmtId="0" fontId="14" fillId="6" borderId="0" xfId="2" applyFont="1" applyFill="1" applyAlignment="1">
      <alignment vertical="center" wrapText="1"/>
    </xf>
    <xf numFmtId="0" fontId="23" fillId="6" borderId="0" xfId="2" applyFont="1" applyFill="1" applyAlignment="1" applyProtection="1">
      <alignment vertical="top" wrapText="1"/>
      <protection locked="0"/>
    </xf>
    <xf numFmtId="169" fontId="18" fillId="2" borderId="44" xfId="1" applyNumberFormat="1" applyFont="1" applyFill="1" applyBorder="1" applyAlignment="1" applyProtection="1">
      <alignment vertical="center"/>
    </xf>
    <xf numFmtId="169" fontId="12" fillId="2" borderId="44" xfId="1" applyNumberFormat="1" applyFont="1" applyFill="1" applyBorder="1" applyAlignment="1" applyProtection="1">
      <alignment vertical="center"/>
    </xf>
    <xf numFmtId="168" fontId="18" fillId="2" borderId="44" xfId="1" applyNumberFormat="1" applyFont="1" applyFill="1" applyBorder="1" applyAlignment="1" applyProtection="1">
      <alignment vertical="center"/>
    </xf>
    <xf numFmtId="168" fontId="12" fillId="2" borderId="44" xfId="1" applyNumberFormat="1" applyFont="1" applyFill="1" applyBorder="1" applyAlignment="1" applyProtection="1">
      <alignment vertical="center"/>
    </xf>
    <xf numFmtId="0" fontId="14" fillId="8" borderId="116" xfId="0" applyFont="1" applyFill="1" applyBorder="1" applyAlignment="1">
      <alignment horizontal="center" vertical="center"/>
    </xf>
    <xf numFmtId="0" fontId="14" fillId="8" borderId="117" xfId="0" applyFont="1" applyFill="1" applyBorder="1" applyAlignment="1">
      <alignment horizontal="center" vertical="center"/>
    </xf>
    <xf numFmtId="169" fontId="18" fillId="2" borderId="99" xfId="1" applyNumberFormat="1" applyFont="1" applyFill="1" applyBorder="1" applyAlignment="1" applyProtection="1">
      <alignment vertical="center"/>
    </xf>
    <xf numFmtId="0" fontId="12" fillId="2" borderId="99" xfId="0" applyFont="1" applyFill="1" applyBorder="1" applyAlignment="1" applyProtection="1">
      <alignment horizontal="right" vertical="center"/>
      <protection locked="0"/>
    </xf>
    <xf numFmtId="169" fontId="12" fillId="2" borderId="99" xfId="1" applyNumberFormat="1" applyFont="1" applyFill="1" applyBorder="1" applyAlignment="1" applyProtection="1">
      <alignment vertical="center"/>
    </xf>
    <xf numFmtId="169" fontId="18" fillId="2" borderId="45" xfId="1" applyNumberFormat="1" applyFont="1" applyFill="1" applyBorder="1" applyAlignment="1" applyProtection="1">
      <alignment vertical="center"/>
    </xf>
    <xf numFmtId="168" fontId="18" fillId="2" borderId="45" xfId="1" applyNumberFormat="1" applyFont="1" applyFill="1" applyBorder="1" applyAlignment="1" applyProtection="1">
      <alignment vertical="center"/>
    </xf>
    <xf numFmtId="169" fontId="18" fillId="2" borderId="44" xfId="1" applyNumberFormat="1" applyFont="1" applyFill="1" applyBorder="1" applyAlignment="1" applyProtection="1">
      <alignment vertical="center"/>
      <protection locked="0"/>
    </xf>
    <xf numFmtId="168" fontId="18" fillId="2" borderId="44" xfId="1" applyNumberFormat="1" applyFont="1" applyFill="1" applyBorder="1" applyAlignment="1" applyProtection="1">
      <alignment vertical="center"/>
      <protection locked="0"/>
    </xf>
    <xf numFmtId="49" fontId="22" fillId="6" borderId="0" xfId="0" applyNumberFormat="1" applyFont="1" applyFill="1" applyAlignment="1">
      <alignment vertical="top" wrapText="1"/>
    </xf>
    <xf numFmtId="49" fontId="22" fillId="6" borderId="0" xfId="0" applyNumberFormat="1" applyFont="1" applyFill="1" applyAlignment="1" applyProtection="1">
      <alignment vertical="top" wrapText="1"/>
      <protection locked="0"/>
    </xf>
    <xf numFmtId="49" fontId="18" fillId="2" borderId="99" xfId="1" applyNumberFormat="1" applyFont="1" applyFill="1" applyBorder="1" applyAlignment="1" applyProtection="1">
      <alignment vertical="center"/>
    </xf>
    <xf numFmtId="169" fontId="12" fillId="2" borderId="99" xfId="1" applyNumberFormat="1" applyFont="1" applyFill="1" applyBorder="1" applyAlignment="1" applyProtection="1">
      <alignment vertical="center"/>
      <protection locked="0"/>
    </xf>
    <xf numFmtId="49" fontId="18" fillId="2" borderId="44" xfId="1" applyNumberFormat="1" applyFont="1" applyFill="1" applyBorder="1" applyAlignment="1" applyProtection="1">
      <alignment vertical="center"/>
    </xf>
    <xf numFmtId="169" fontId="12" fillId="2" borderId="44" xfId="1" applyNumberFormat="1" applyFont="1" applyFill="1" applyBorder="1" applyAlignment="1" applyProtection="1">
      <alignment vertical="center"/>
      <protection locked="0"/>
    </xf>
    <xf numFmtId="0" fontId="18" fillId="0" borderId="44" xfId="0" applyFont="1" applyBorder="1" applyAlignment="1" applyProtection="1">
      <alignment vertical="center" wrapText="1"/>
      <protection locked="0"/>
    </xf>
    <xf numFmtId="49" fontId="18" fillId="2" borderId="60" xfId="1" applyNumberFormat="1" applyFont="1" applyFill="1" applyBorder="1" applyAlignment="1" applyProtection="1">
      <alignment vertical="center"/>
    </xf>
    <xf numFmtId="168" fontId="12" fillId="2" borderId="118" xfId="1" applyNumberFormat="1" applyFont="1" applyFill="1" applyBorder="1" applyAlignment="1" applyProtection="1">
      <alignment vertical="center"/>
      <protection locked="0"/>
    </xf>
    <xf numFmtId="168" fontId="18" fillId="2" borderId="118" xfId="1" applyNumberFormat="1" applyFont="1" applyFill="1" applyBorder="1" applyAlignment="1" applyProtection="1">
      <alignment vertical="center"/>
    </xf>
    <xf numFmtId="168" fontId="12" fillId="2" borderId="44" xfId="1" applyNumberFormat="1" applyFont="1" applyFill="1" applyBorder="1" applyAlignment="1" applyProtection="1">
      <alignment vertical="center"/>
      <protection locked="0"/>
    </xf>
    <xf numFmtId="0" fontId="10" fillId="6" borderId="0" xfId="0" applyFont="1" applyFill="1" applyAlignment="1">
      <alignment vertical="center"/>
    </xf>
    <xf numFmtId="0" fontId="15" fillId="5" borderId="0" xfId="0" applyFont="1" applyFill="1" applyAlignment="1" applyProtection="1">
      <alignment horizontal="center" vertical="center"/>
      <protection locked="0"/>
    </xf>
    <xf numFmtId="0" fontId="10" fillId="6" borderId="0" xfId="0" applyFont="1" applyFill="1" applyAlignment="1">
      <alignment vertical="top"/>
    </xf>
    <xf numFmtId="170" fontId="18" fillId="2" borderId="44" xfId="1" applyNumberFormat="1" applyFont="1" applyFill="1" applyBorder="1" applyAlignment="1" applyProtection="1">
      <alignment vertical="center"/>
    </xf>
    <xf numFmtId="170" fontId="12" fillId="2" borderId="44" xfId="1" applyNumberFormat="1" applyFont="1" applyFill="1" applyBorder="1" applyAlignment="1" applyProtection="1">
      <alignment vertical="center"/>
    </xf>
    <xf numFmtId="49" fontId="12" fillId="2" borderId="0" xfId="0" applyNumberFormat="1" applyFont="1" applyFill="1" applyAlignment="1">
      <alignment vertical="center"/>
    </xf>
    <xf numFmtId="170" fontId="18" fillId="2" borderId="45" xfId="1" applyNumberFormat="1" applyFont="1" applyFill="1" applyBorder="1" applyAlignment="1" applyProtection="1">
      <alignment vertical="center"/>
    </xf>
    <xf numFmtId="170" fontId="12" fillId="2" borderId="44" xfId="1" applyNumberFormat="1" applyFont="1" applyFill="1" applyBorder="1" applyAlignment="1" applyProtection="1">
      <alignment vertical="center" wrapText="1"/>
      <protection locked="0"/>
    </xf>
    <xf numFmtId="170" fontId="12" fillId="2" borderId="44" xfId="1" applyNumberFormat="1" applyFont="1" applyFill="1" applyBorder="1" applyAlignment="1" applyProtection="1">
      <alignment vertical="center"/>
      <protection locked="0"/>
    </xf>
    <xf numFmtId="0" fontId="34" fillId="2" borderId="0" xfId="0" applyFont="1" applyFill="1" applyAlignment="1">
      <alignment vertical="center"/>
    </xf>
    <xf numFmtId="0" fontId="34" fillId="2" borderId="0" xfId="0" applyFont="1" applyFill="1" applyAlignment="1" applyProtection="1">
      <alignment vertical="center"/>
      <protection locked="0"/>
    </xf>
    <xf numFmtId="0" fontId="35" fillId="6" borderId="0" xfId="0" applyFont="1" applyFill="1"/>
    <xf numFmtId="4" fontId="34" fillId="2" borderId="0" xfId="0" applyNumberFormat="1" applyFont="1" applyFill="1" applyAlignment="1">
      <alignment vertical="center"/>
    </xf>
    <xf numFmtId="4" fontId="34" fillId="2" borderId="0" xfId="0" applyNumberFormat="1" applyFont="1" applyFill="1" applyAlignment="1" applyProtection="1">
      <alignment vertical="center"/>
      <protection locked="0"/>
    </xf>
    <xf numFmtId="0" fontId="38" fillId="2" borderId="0" xfId="0" applyFont="1" applyFill="1" applyAlignment="1">
      <alignment horizontal="center" vertical="center"/>
    </xf>
    <xf numFmtId="166" fontId="39" fillId="5" borderId="0" xfId="1" applyNumberFormat="1" applyFont="1" applyFill="1" applyBorder="1" applyAlignment="1">
      <alignment horizontal="right" vertical="center"/>
    </xf>
    <xf numFmtId="0" fontId="34" fillId="2" borderId="0" xfId="0" applyFont="1" applyFill="1" applyAlignment="1" applyProtection="1">
      <alignment vertical="center" wrapText="1"/>
      <protection locked="0"/>
    </xf>
    <xf numFmtId="0" fontId="34" fillId="2" borderId="0" xfId="0" applyFont="1" applyFill="1" applyAlignment="1">
      <alignment vertical="center" wrapText="1"/>
    </xf>
    <xf numFmtId="0" fontId="34" fillId="0" borderId="0" xfId="0" applyFont="1" applyAlignment="1">
      <alignment vertical="center" wrapText="1"/>
    </xf>
    <xf numFmtId="0" fontId="40" fillId="2" borderId="0" xfId="0" applyFont="1" applyFill="1" applyAlignment="1" applyProtection="1">
      <alignment vertical="center" wrapText="1"/>
      <protection locked="0"/>
    </xf>
    <xf numFmtId="0" fontId="34" fillId="0" borderId="0" xfId="0" applyFont="1" applyAlignment="1">
      <alignment vertical="center"/>
    </xf>
    <xf numFmtId="0" fontId="33" fillId="8" borderId="76" xfId="0" applyFont="1" applyFill="1" applyBorder="1" applyAlignment="1">
      <alignment horizontal="center" vertical="center"/>
    </xf>
    <xf numFmtId="0" fontId="33" fillId="8" borderId="21" xfId="0" applyFont="1" applyFill="1" applyBorder="1" applyAlignment="1">
      <alignment horizontal="center" vertical="center" wrapText="1"/>
    </xf>
    <xf numFmtId="0" fontId="33" fillId="8" borderId="84" xfId="0" applyFont="1" applyFill="1" applyBorder="1" applyAlignment="1">
      <alignment horizontal="center" vertical="center"/>
    </xf>
    <xf numFmtId="168" fontId="41" fillId="2" borderId="44" xfId="1" applyNumberFormat="1" applyFont="1" applyFill="1" applyBorder="1" applyAlignment="1" applyProtection="1">
      <alignment vertical="center"/>
    </xf>
    <xf numFmtId="0" fontId="42" fillId="2" borderId="44" xfId="0" applyFont="1" applyFill="1" applyBorder="1" applyAlignment="1" applyProtection="1">
      <alignment horizontal="right" vertical="center"/>
      <protection locked="0"/>
    </xf>
    <xf numFmtId="168" fontId="42" fillId="2" borderId="44" xfId="1" applyNumberFormat="1" applyFont="1" applyFill="1" applyBorder="1" applyAlignment="1" applyProtection="1">
      <alignment vertical="center"/>
    </xf>
    <xf numFmtId="0" fontId="33" fillId="8" borderId="95" xfId="0" applyFont="1" applyFill="1" applyBorder="1" applyAlignment="1">
      <alignment horizontal="center" vertical="center"/>
    </xf>
    <xf numFmtId="0" fontId="33" fillId="8" borderId="97" xfId="0" applyFont="1" applyFill="1" applyBorder="1" applyAlignment="1">
      <alignment horizontal="center" vertical="center"/>
    </xf>
    <xf numFmtId="168" fontId="41" fillId="2" borderId="98" xfId="1" applyNumberFormat="1" applyFont="1" applyFill="1" applyBorder="1" applyAlignment="1" applyProtection="1">
      <alignment vertical="center"/>
    </xf>
    <xf numFmtId="49" fontId="42" fillId="2" borderId="62" xfId="0" applyNumberFormat="1" applyFont="1" applyFill="1" applyBorder="1" applyAlignment="1">
      <alignment vertical="center"/>
    </xf>
    <xf numFmtId="49" fontId="42" fillId="2" borderId="62" xfId="0" applyNumberFormat="1" applyFont="1" applyFill="1" applyBorder="1" applyAlignment="1" applyProtection="1">
      <alignment vertical="center"/>
      <protection locked="0"/>
    </xf>
    <xf numFmtId="49" fontId="42" fillId="2" borderId="64" xfId="0" applyNumberFormat="1" applyFont="1" applyFill="1" applyBorder="1" applyAlignment="1" applyProtection="1">
      <alignment vertical="center"/>
      <protection locked="0"/>
    </xf>
    <xf numFmtId="49" fontId="42" fillId="2" borderId="0" xfId="0" applyNumberFormat="1" applyFont="1" applyFill="1" applyAlignment="1" applyProtection="1">
      <alignment vertical="center"/>
      <protection locked="0"/>
    </xf>
    <xf numFmtId="49" fontId="42" fillId="2" borderId="52" xfId="0" applyNumberFormat="1" applyFont="1" applyFill="1" applyBorder="1" applyAlignment="1" applyProtection="1">
      <alignment vertical="center"/>
      <protection locked="0"/>
    </xf>
    <xf numFmtId="49" fontId="41" fillId="2" borderId="56" xfId="1" applyNumberFormat="1" applyFont="1" applyFill="1" applyBorder="1" applyAlignment="1" applyProtection="1">
      <alignment vertical="center"/>
      <protection locked="0"/>
    </xf>
    <xf numFmtId="49" fontId="42" fillId="2" borderId="51" xfId="0" applyNumberFormat="1" applyFont="1" applyFill="1" applyBorder="1" applyAlignment="1" applyProtection="1">
      <alignment vertical="center"/>
      <protection locked="0"/>
    </xf>
    <xf numFmtId="49" fontId="42" fillId="2" borderId="53" xfId="0" applyNumberFormat="1" applyFont="1" applyFill="1" applyBorder="1" applyAlignment="1" applyProtection="1">
      <alignment vertical="center"/>
      <protection locked="0"/>
    </xf>
    <xf numFmtId="49" fontId="42" fillId="2" borderId="54" xfId="0" applyNumberFormat="1" applyFont="1" applyFill="1" applyBorder="1" applyAlignment="1" applyProtection="1">
      <alignment vertical="center"/>
      <protection locked="0"/>
    </xf>
    <xf numFmtId="0" fontId="33" fillId="8" borderId="6" xfId="0" applyFont="1" applyFill="1" applyBorder="1" applyAlignment="1">
      <alignment horizontal="center" vertical="center" wrapText="1"/>
    </xf>
    <xf numFmtId="0" fontId="33" fillId="8" borderId="23" xfId="0" applyFont="1" applyFill="1" applyBorder="1" applyAlignment="1">
      <alignment horizontal="center" vertical="center" wrapText="1"/>
    </xf>
    <xf numFmtId="165" fontId="42" fillId="2" borderId="4" xfId="0" applyNumberFormat="1" applyFont="1" applyFill="1" applyBorder="1" applyAlignment="1" applyProtection="1">
      <alignment vertical="center" wrapText="1"/>
      <protection locked="0"/>
    </xf>
    <xf numFmtId="167" fontId="42" fillId="2" borderId="4" xfId="1" applyNumberFormat="1" applyFont="1" applyFill="1" applyBorder="1" applyAlignment="1" applyProtection="1">
      <alignment vertical="center" wrapText="1"/>
      <protection locked="0"/>
    </xf>
    <xf numFmtId="168" fontId="42" fillId="2" borderId="44" xfId="1" applyNumberFormat="1" applyFont="1" applyFill="1" applyBorder="1" applyAlignment="1" applyProtection="1">
      <alignment vertical="center" wrapText="1"/>
      <protection locked="0"/>
    </xf>
    <xf numFmtId="168" fontId="42" fillId="2" borderId="44" xfId="1" applyNumberFormat="1" applyFont="1" applyFill="1" applyBorder="1" applyAlignment="1" applyProtection="1">
      <alignment vertical="center"/>
      <protection locked="0"/>
    </xf>
    <xf numFmtId="0" fontId="42" fillId="2" borderId="62" xfId="0" applyFont="1" applyFill="1" applyBorder="1" applyAlignment="1">
      <alignment vertical="center"/>
    </xf>
    <xf numFmtId="0" fontId="42" fillId="2" borderId="64" xfId="0" applyFont="1" applyFill="1" applyBorder="1" applyAlignment="1">
      <alignment vertical="center"/>
    </xf>
    <xf numFmtId="0" fontId="42" fillId="2" borderId="0" xfId="0" applyFont="1" applyFill="1" applyAlignment="1">
      <alignment vertical="center"/>
    </xf>
    <xf numFmtId="0" fontId="42" fillId="2" borderId="52" xfId="0" applyFont="1" applyFill="1" applyBorder="1" applyAlignment="1">
      <alignment vertical="center"/>
    </xf>
    <xf numFmtId="0" fontId="42" fillId="2" borderId="54" xfId="0" applyFont="1" applyFill="1" applyBorder="1" applyAlignment="1">
      <alignment vertical="center"/>
    </xf>
    <xf numFmtId="0" fontId="42" fillId="2" borderId="56" xfId="0" applyFont="1" applyFill="1" applyBorder="1" applyAlignment="1">
      <alignment vertical="center"/>
    </xf>
    <xf numFmtId="0" fontId="42" fillId="2" borderId="51" xfId="0" applyFont="1" applyFill="1" applyBorder="1" applyAlignment="1">
      <alignment vertical="center"/>
    </xf>
    <xf numFmtId="0" fontId="42" fillId="2" borderId="53" xfId="0" applyFont="1" applyFill="1" applyBorder="1" applyAlignment="1">
      <alignment vertical="center"/>
    </xf>
    <xf numFmtId="175" fontId="18" fillId="2" borderId="44" xfId="1" applyNumberFormat="1" applyFont="1" applyFill="1" applyBorder="1" applyAlignment="1" applyProtection="1">
      <alignment vertical="center"/>
    </xf>
    <xf numFmtId="175" fontId="12" fillId="2" borderId="44" xfId="1" applyNumberFormat="1" applyFont="1" applyFill="1" applyBorder="1" applyAlignment="1" applyProtection="1">
      <alignment vertical="center"/>
    </xf>
    <xf numFmtId="175" fontId="18" fillId="2" borderId="99" xfId="1" applyNumberFormat="1" applyFont="1" applyFill="1" applyBorder="1" applyAlignment="1" applyProtection="1">
      <alignment vertical="center"/>
    </xf>
    <xf numFmtId="175" fontId="12" fillId="2" borderId="99" xfId="1" applyNumberFormat="1" applyFont="1" applyFill="1" applyBorder="1" applyAlignment="1" applyProtection="1">
      <alignment vertical="center"/>
    </xf>
    <xf numFmtId="0" fontId="18" fillId="6" borderId="51" xfId="0" applyFont="1" applyFill="1" applyBorder="1" applyAlignment="1">
      <alignment vertical="center"/>
    </xf>
    <xf numFmtId="0" fontId="18" fillId="6" borderId="0" xfId="0" applyFont="1" applyFill="1" applyAlignment="1">
      <alignment vertical="center"/>
    </xf>
    <xf numFmtId="175" fontId="18" fillId="2" borderId="45" xfId="1" applyNumberFormat="1" applyFont="1" applyFill="1" applyBorder="1" applyAlignment="1" applyProtection="1">
      <alignment vertical="center"/>
    </xf>
    <xf numFmtId="175" fontId="12" fillId="2" borderId="44" xfId="1" applyNumberFormat="1" applyFont="1" applyFill="1" applyBorder="1" applyAlignment="1" applyProtection="1">
      <alignment vertical="center"/>
      <protection locked="0"/>
    </xf>
    <xf numFmtId="0" fontId="44" fillId="6" borderId="0" xfId="0" applyFont="1" applyFill="1" applyAlignment="1">
      <alignment vertical="center"/>
    </xf>
    <xf numFmtId="0" fontId="44" fillId="6" borderId="0" xfId="0" applyFont="1" applyFill="1" applyAlignment="1" applyProtection="1">
      <alignment vertical="center"/>
      <protection locked="0"/>
    </xf>
    <xf numFmtId="4" fontId="44" fillId="6" borderId="0" xfId="0" applyNumberFormat="1" applyFont="1" applyFill="1" applyAlignment="1">
      <alignment vertical="center"/>
    </xf>
    <xf numFmtId="0" fontId="14" fillId="3" borderId="15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77" fontId="18" fillId="2" borderId="44" xfId="1" applyNumberFormat="1" applyFont="1" applyFill="1" applyBorder="1" applyAlignment="1" applyProtection="1">
      <alignment vertical="center"/>
    </xf>
    <xf numFmtId="177" fontId="12" fillId="2" borderId="44" xfId="1" applyNumberFormat="1" applyFont="1" applyFill="1" applyBorder="1" applyAlignment="1" applyProtection="1">
      <alignment vertical="center"/>
    </xf>
    <xf numFmtId="169" fontId="18" fillId="2" borderId="0" xfId="1" applyNumberFormat="1" applyFont="1" applyFill="1" applyBorder="1" applyAlignment="1" applyProtection="1">
      <alignment vertical="center"/>
    </xf>
    <xf numFmtId="0" fontId="12" fillId="2" borderId="0" xfId="0" applyFont="1" applyFill="1" applyAlignment="1" applyProtection="1">
      <alignment horizontal="right" vertical="center"/>
      <protection locked="0"/>
    </xf>
    <xf numFmtId="169" fontId="12" fillId="2" borderId="0" xfId="1" applyNumberFormat="1" applyFont="1" applyFill="1" applyBorder="1" applyAlignment="1" applyProtection="1">
      <alignment vertical="center"/>
    </xf>
    <xf numFmtId="177" fontId="18" fillId="2" borderId="98" xfId="1" applyNumberFormat="1" applyFont="1" applyFill="1" applyBorder="1" applyAlignment="1" applyProtection="1">
      <alignment vertical="center"/>
    </xf>
    <xf numFmtId="177" fontId="18" fillId="2" borderId="45" xfId="1" applyNumberFormat="1" applyFont="1" applyFill="1" applyBorder="1" applyAlignment="1" applyProtection="1">
      <alignment vertical="center"/>
    </xf>
    <xf numFmtId="177" fontId="12" fillId="2" borderId="44" xfId="1" applyNumberFormat="1" applyFont="1" applyFill="1" applyBorder="1" applyAlignment="1" applyProtection="1">
      <alignment vertical="center"/>
      <protection locked="0"/>
    </xf>
    <xf numFmtId="0" fontId="12" fillId="2" borderId="44" xfId="0" applyFont="1" applyFill="1" applyBorder="1" applyAlignment="1" applyProtection="1">
      <alignment horizontal="right" vertical="center" indent="1"/>
      <protection locked="0"/>
    </xf>
    <xf numFmtId="167" fontId="12" fillId="2" borderId="44" xfId="1" applyNumberFormat="1" applyFont="1" applyFill="1" applyBorder="1" applyAlignment="1" applyProtection="1">
      <alignment horizontal="center" vertical="center"/>
    </xf>
    <xf numFmtId="167" fontId="18" fillId="2" borderId="4" xfId="1" applyNumberFormat="1" applyFont="1" applyFill="1" applyBorder="1" applyAlignment="1" applyProtection="1">
      <alignment horizontal="center" vertical="center"/>
    </xf>
    <xf numFmtId="0" fontId="12" fillId="2" borderId="4" xfId="0" applyFont="1" applyFill="1" applyBorder="1" applyAlignment="1" applyProtection="1">
      <alignment horizontal="right" vertical="center" indent="1"/>
      <protection locked="0"/>
    </xf>
    <xf numFmtId="167" fontId="12" fillId="2" borderId="4" xfId="1" applyNumberFormat="1" applyFont="1" applyFill="1" applyBorder="1" applyAlignment="1" applyProtection="1">
      <alignment horizontal="center" vertical="center"/>
    </xf>
    <xf numFmtId="0" fontId="12" fillId="0" borderId="51" xfId="0" applyFont="1" applyBorder="1" applyAlignment="1">
      <alignment vertical="center"/>
    </xf>
    <xf numFmtId="0" fontId="12" fillId="6" borderId="51" xfId="0" applyFont="1" applyFill="1" applyBorder="1" applyAlignment="1">
      <alignment vertical="center"/>
    </xf>
    <xf numFmtId="0" fontId="22" fillId="6" borderId="0" xfId="0" applyFont="1" applyFill="1" applyAlignment="1">
      <alignment vertical="center"/>
    </xf>
    <xf numFmtId="49" fontId="22" fillId="6" borderId="52" xfId="0" applyNumberFormat="1" applyFont="1" applyFill="1" applyBorder="1" applyAlignment="1" applyProtection="1">
      <alignment vertical="top" wrapText="1"/>
      <protection locked="0"/>
    </xf>
    <xf numFmtId="49" fontId="22" fillId="6" borderId="51" xfId="0" applyNumberFormat="1" applyFont="1" applyFill="1" applyBorder="1" applyAlignment="1" applyProtection="1">
      <alignment vertical="top" wrapText="1"/>
      <protection locked="0"/>
    </xf>
    <xf numFmtId="49" fontId="22" fillId="6" borderId="53" xfId="0" applyNumberFormat="1" applyFont="1" applyFill="1" applyBorder="1" applyAlignment="1" applyProtection="1">
      <alignment vertical="top" wrapText="1"/>
      <protection locked="0"/>
    </xf>
    <xf numFmtId="49" fontId="22" fillId="6" borderId="54" xfId="0" applyNumberFormat="1" applyFont="1" applyFill="1" applyBorder="1" applyAlignment="1" applyProtection="1">
      <alignment vertical="top" wrapText="1"/>
      <protection locked="0"/>
    </xf>
    <xf numFmtId="49" fontId="22" fillId="6" borderId="56" xfId="0" applyNumberFormat="1" applyFont="1" applyFill="1" applyBorder="1" applyAlignment="1" applyProtection="1">
      <alignment vertical="top" wrapText="1"/>
      <protection locked="0"/>
    </xf>
    <xf numFmtId="0" fontId="22" fillId="6" borderId="61" xfId="0" applyFont="1" applyFill="1" applyBorder="1" applyAlignment="1">
      <alignment vertical="center"/>
    </xf>
    <xf numFmtId="49" fontId="22" fillId="6" borderId="62" xfId="0" applyNumberFormat="1" applyFont="1" applyFill="1" applyBorder="1" applyAlignment="1" applyProtection="1">
      <alignment vertical="top" wrapText="1"/>
      <protection locked="0"/>
    </xf>
    <xf numFmtId="49" fontId="12" fillId="2" borderId="64" xfId="0" applyNumberFormat="1" applyFont="1" applyFill="1" applyBorder="1" applyAlignment="1">
      <alignment vertical="center"/>
    </xf>
    <xf numFmtId="49" fontId="12" fillId="2" borderId="0" xfId="0" applyNumberFormat="1" applyFont="1" applyFill="1" applyAlignment="1" applyProtection="1">
      <alignment horizontal="left" vertical="center" wrapText="1"/>
      <protection locked="0"/>
    </xf>
    <xf numFmtId="49" fontId="12" fillId="2" borderId="52" xfId="0" applyNumberFormat="1" applyFont="1" applyFill="1" applyBorder="1" applyAlignment="1" applyProtection="1">
      <alignment horizontal="left" vertical="center" wrapText="1"/>
      <protection locked="0"/>
    </xf>
    <xf numFmtId="49" fontId="18" fillId="2" borderId="56" xfId="1" applyNumberFormat="1" applyFont="1" applyFill="1" applyBorder="1" applyAlignment="1" applyProtection="1">
      <alignment horizontal="left" vertical="center" wrapText="1"/>
      <protection locked="0"/>
    </xf>
    <xf numFmtId="4" fontId="12" fillId="2" borderId="51" xfId="0" applyNumberFormat="1" applyFont="1" applyFill="1" applyBorder="1" applyAlignment="1" applyProtection="1">
      <alignment horizontal="left" vertical="center" wrapText="1"/>
      <protection locked="0"/>
    </xf>
    <xf numFmtId="4" fontId="12" fillId="2" borderId="0" xfId="0" applyNumberFormat="1" applyFont="1" applyFill="1" applyAlignment="1" applyProtection="1">
      <alignment horizontal="left" vertical="center" wrapText="1"/>
      <protection locked="0"/>
    </xf>
    <xf numFmtId="0" fontId="12" fillId="2" borderId="51" xfId="0" applyFont="1" applyFill="1" applyBorder="1" applyAlignment="1" applyProtection="1">
      <alignment horizontal="left" vertical="center" wrapText="1"/>
      <protection locked="0"/>
    </xf>
    <xf numFmtId="0" fontId="12" fillId="2" borderId="0" xfId="0" applyFont="1" applyFill="1" applyAlignment="1" applyProtection="1">
      <alignment horizontal="left" vertical="center" wrapText="1"/>
      <protection locked="0"/>
    </xf>
    <xf numFmtId="49" fontId="12" fillId="2" borderId="53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54" xfId="0" applyNumberFormat="1" applyFont="1" applyFill="1" applyBorder="1" applyAlignment="1" applyProtection="1">
      <alignment horizontal="left" vertical="center" wrapText="1"/>
      <protection locked="0"/>
    </xf>
    <xf numFmtId="0" fontId="14" fillId="8" borderId="37" xfId="0" applyFont="1" applyFill="1" applyBorder="1" applyAlignment="1">
      <alignment horizontal="center" vertical="center" wrapText="1"/>
    </xf>
    <xf numFmtId="167" fontId="18" fillId="2" borderId="44" xfId="1" applyNumberFormat="1" applyFont="1" applyFill="1" applyBorder="1" applyAlignment="1" applyProtection="1">
      <alignment horizontal="right" vertical="center" indent="1"/>
    </xf>
    <xf numFmtId="165" fontId="18" fillId="9" borderId="44" xfId="0" applyNumberFormat="1" applyFont="1" applyFill="1" applyBorder="1" applyAlignment="1">
      <alignment vertical="center"/>
    </xf>
    <xf numFmtId="49" fontId="12" fillId="2" borderId="56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51" xfId="0" applyNumberFormat="1" applyFont="1" applyFill="1" applyBorder="1" applyAlignment="1" applyProtection="1">
      <alignment horizontal="left" vertical="center" wrapText="1"/>
      <protection locked="0"/>
    </xf>
    <xf numFmtId="179" fontId="18" fillId="4" borderId="44" xfId="0" applyNumberFormat="1" applyFont="1" applyFill="1" applyBorder="1" applyAlignment="1">
      <alignment vertical="center"/>
    </xf>
    <xf numFmtId="179" fontId="18" fillId="4" borderId="57" xfId="0" applyNumberFormat="1" applyFont="1" applyFill="1" applyBorder="1" applyAlignment="1">
      <alignment vertical="center"/>
    </xf>
    <xf numFmtId="179" fontId="12" fillId="4" borderId="44" xfId="0" applyNumberFormat="1" applyFont="1" applyFill="1" applyBorder="1" applyAlignment="1">
      <alignment vertical="center"/>
    </xf>
    <xf numFmtId="179" fontId="18" fillId="2" borderId="44" xfId="1" applyNumberFormat="1" applyFont="1" applyFill="1" applyBorder="1" applyAlignment="1" applyProtection="1">
      <alignment vertical="center"/>
    </xf>
    <xf numFmtId="4" fontId="12" fillId="2" borderId="44" xfId="0" applyNumberFormat="1" applyFont="1" applyFill="1" applyBorder="1" applyAlignment="1" applyProtection="1">
      <alignment vertical="center" wrapText="1"/>
      <protection locked="0"/>
    </xf>
    <xf numFmtId="4" fontId="12" fillId="2" borderId="44" xfId="1" applyNumberFormat="1" applyFont="1" applyFill="1" applyBorder="1" applyAlignment="1" applyProtection="1">
      <alignment vertical="center" wrapText="1"/>
      <protection locked="0"/>
    </xf>
    <xf numFmtId="179" fontId="12" fillId="2" borderId="44" xfId="1" applyNumberFormat="1" applyFont="1" applyFill="1" applyBorder="1" applyAlignment="1" applyProtection="1">
      <alignment vertical="center" wrapText="1"/>
      <protection locked="0"/>
    </xf>
    <xf numFmtId="179" fontId="12" fillId="2" borderId="99" xfId="1" applyNumberFormat="1" applyFont="1" applyFill="1" applyBorder="1" applyAlignment="1" applyProtection="1">
      <alignment vertical="center"/>
      <protection locked="0"/>
    </xf>
    <xf numFmtId="179" fontId="18" fillId="2" borderId="99" xfId="1" applyNumberFormat="1" applyFont="1" applyFill="1" applyBorder="1" applyAlignment="1" applyProtection="1">
      <alignment vertical="center"/>
    </xf>
    <xf numFmtId="179" fontId="12" fillId="2" borderId="44" xfId="1" applyNumberFormat="1" applyFont="1" applyFill="1" applyBorder="1" applyAlignment="1" applyProtection="1">
      <alignment vertical="center"/>
      <protection locked="0"/>
    </xf>
    <xf numFmtId="167" fontId="18" fillId="2" borderId="45" xfId="1" applyNumberFormat="1" applyFont="1" applyFill="1" applyBorder="1" applyAlignment="1" applyProtection="1">
      <alignment horizontal="center" vertical="center"/>
    </xf>
    <xf numFmtId="177" fontId="18" fillId="2" borderId="44" xfId="1" applyNumberFormat="1" applyFont="1" applyFill="1" applyBorder="1" applyAlignment="1" applyProtection="1">
      <alignment vertical="center"/>
      <protection locked="0"/>
    </xf>
    <xf numFmtId="179" fontId="18" fillId="4" borderId="44" xfId="0" applyNumberFormat="1" applyFont="1" applyFill="1" applyBorder="1" applyAlignment="1" applyProtection="1">
      <alignment vertical="center"/>
      <protection locked="0"/>
    </xf>
    <xf numFmtId="180" fontId="18" fillId="4" borderId="44" xfId="0" applyNumberFormat="1" applyFont="1" applyFill="1" applyBorder="1" applyAlignment="1">
      <alignment vertical="center"/>
    </xf>
    <xf numFmtId="180" fontId="18" fillId="4" borderId="57" xfId="0" applyNumberFormat="1" applyFont="1" applyFill="1" applyBorder="1" applyAlignment="1">
      <alignment vertical="center"/>
    </xf>
    <xf numFmtId="0" fontId="18" fillId="0" borderId="44" xfId="0" applyFont="1" applyBorder="1" applyAlignment="1">
      <alignment vertical="center" wrapText="1"/>
    </xf>
    <xf numFmtId="0" fontId="21" fillId="2" borderId="43" xfId="0" applyFont="1" applyFill="1" applyBorder="1" applyAlignment="1">
      <alignment horizontal="center" vertical="center" wrapText="1"/>
    </xf>
    <xf numFmtId="0" fontId="21" fillId="0" borderId="43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165" fontId="12" fillId="9" borderId="4" xfId="0" applyNumberFormat="1" applyFont="1" applyFill="1" applyBorder="1" applyAlignment="1">
      <alignment horizontal="right" vertical="center"/>
    </xf>
    <xf numFmtId="0" fontId="18" fillId="0" borderId="44" xfId="0" applyFont="1" applyBorder="1" applyAlignment="1">
      <alignment horizontal="left" vertical="center" wrapText="1"/>
    </xf>
    <xf numFmtId="0" fontId="12" fillId="0" borderId="44" xfId="0" applyFont="1" applyBorder="1" applyAlignment="1">
      <alignment horizontal="left" vertical="center" wrapText="1"/>
    </xf>
    <xf numFmtId="0" fontId="14" fillId="8" borderId="73" xfId="0" applyFont="1" applyFill="1" applyBorder="1" applyAlignment="1">
      <alignment horizontal="center" vertical="center" wrapText="1"/>
    </xf>
    <xf numFmtId="0" fontId="14" fillId="8" borderId="74" xfId="0" applyFont="1" applyFill="1" applyBorder="1" applyAlignment="1">
      <alignment horizontal="center" vertical="center" wrapText="1"/>
    </xf>
    <xf numFmtId="0" fontId="15" fillId="8" borderId="74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left" vertical="center"/>
    </xf>
    <xf numFmtId="165" fontId="12" fillId="9" borderId="8" xfId="0" applyNumberFormat="1" applyFont="1" applyFill="1" applyBorder="1" applyAlignment="1">
      <alignment horizontal="right" vertical="center"/>
    </xf>
    <xf numFmtId="0" fontId="18" fillId="10" borderId="4" xfId="0" applyFont="1" applyFill="1" applyBorder="1" applyAlignment="1">
      <alignment horizontal="center" vertical="center" wrapText="1"/>
    </xf>
    <xf numFmtId="165" fontId="18" fillId="2" borderId="4" xfId="0" applyNumberFormat="1" applyFont="1" applyFill="1" applyBorder="1" applyAlignment="1">
      <alignment horizontal="right" vertical="center"/>
    </xf>
    <xf numFmtId="49" fontId="14" fillId="8" borderId="61" xfId="0" applyNumberFormat="1" applyFont="1" applyFill="1" applyBorder="1" applyAlignment="1" applyProtection="1">
      <alignment horizontal="center" vertical="center"/>
      <protection locked="0"/>
    </xf>
    <xf numFmtId="49" fontId="14" fillId="8" borderId="62" xfId="0" applyNumberFormat="1" applyFont="1" applyFill="1" applyBorder="1" applyAlignment="1" applyProtection="1">
      <alignment horizontal="center" vertical="center"/>
      <protection locked="0"/>
    </xf>
    <xf numFmtId="49" fontId="14" fillId="8" borderId="78" xfId="0" applyNumberFormat="1" applyFont="1" applyFill="1" applyBorder="1" applyAlignment="1" applyProtection="1">
      <alignment horizontal="center" vertical="center"/>
      <protection locked="0"/>
    </xf>
    <xf numFmtId="49" fontId="14" fillId="8" borderId="79" xfId="0" applyNumberFormat="1" applyFont="1" applyFill="1" applyBorder="1" applyAlignment="1" applyProtection="1">
      <alignment horizontal="center" vertical="center"/>
      <protection locked="0"/>
    </xf>
    <xf numFmtId="49" fontId="14" fillId="8" borderId="30" xfId="0" applyNumberFormat="1" applyFont="1" applyFill="1" applyBorder="1" applyAlignment="1" applyProtection="1">
      <alignment horizontal="center" vertical="center"/>
      <protection locked="0"/>
    </xf>
    <xf numFmtId="49" fontId="14" fillId="8" borderId="31" xfId="0" applyNumberFormat="1" applyFont="1" applyFill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165" fontId="12" fillId="2" borderId="4" xfId="0" applyNumberFormat="1" applyFont="1" applyFill="1" applyBorder="1" applyAlignment="1" applyProtection="1">
      <alignment horizontal="right" vertical="center"/>
      <protection locked="0"/>
    </xf>
    <xf numFmtId="0" fontId="16" fillId="2" borderId="12" xfId="0" applyFont="1" applyFill="1" applyBorder="1" applyAlignment="1" applyProtection="1">
      <alignment horizontal="left" vertical="center"/>
      <protection locked="0"/>
    </xf>
    <xf numFmtId="0" fontId="16" fillId="2" borderId="11" xfId="0" applyFont="1" applyFill="1" applyBorder="1" applyAlignment="1" applyProtection="1">
      <alignment horizontal="left" vertical="center"/>
      <protection locked="0"/>
    </xf>
    <xf numFmtId="0" fontId="14" fillId="8" borderId="70" xfId="0" applyFont="1" applyFill="1" applyBorder="1" applyAlignment="1">
      <alignment horizontal="center" vertical="center" wrapText="1"/>
    </xf>
    <xf numFmtId="0" fontId="14" fillId="8" borderId="71" xfId="0" applyFont="1" applyFill="1" applyBorder="1" applyAlignment="1">
      <alignment horizontal="center" vertical="center" wrapText="1"/>
    </xf>
    <xf numFmtId="0" fontId="14" fillId="8" borderId="72" xfId="0" applyFont="1" applyFill="1" applyBorder="1" applyAlignment="1">
      <alignment horizontal="center" vertical="center" wrapText="1"/>
    </xf>
    <xf numFmtId="0" fontId="18" fillId="0" borderId="44" xfId="0" applyFont="1" applyBorder="1" applyAlignment="1" applyProtection="1">
      <alignment horizontal="left" vertical="center" wrapText="1"/>
      <protection locked="0"/>
    </xf>
    <xf numFmtId="0" fontId="12" fillId="0" borderId="44" xfId="0" applyFont="1" applyBorder="1" applyAlignment="1" applyProtection="1">
      <alignment horizontal="left" vertical="center" wrapText="1"/>
      <protection locked="0"/>
    </xf>
    <xf numFmtId="171" fontId="12" fillId="2" borderId="44" xfId="0" applyNumberFormat="1" applyFont="1" applyFill="1" applyBorder="1" applyAlignment="1" applyProtection="1">
      <alignment horizontal="right" vertical="center"/>
      <protection locked="0"/>
    </xf>
    <xf numFmtId="0" fontId="12" fillId="2" borderId="44" xfId="0" applyFont="1" applyFill="1" applyBorder="1" applyAlignment="1" applyProtection="1">
      <alignment horizontal="left" vertical="center"/>
      <protection locked="0"/>
    </xf>
    <xf numFmtId="0" fontId="14" fillId="8" borderId="76" xfId="0" applyFont="1" applyFill="1" applyBorder="1" applyAlignment="1">
      <alignment horizontal="center" vertical="center" wrapText="1"/>
    </xf>
    <xf numFmtId="0" fontId="14" fillId="8" borderId="21" xfId="0" applyFont="1" applyFill="1" applyBorder="1" applyAlignment="1">
      <alignment horizontal="center" vertical="center" wrapText="1"/>
    </xf>
    <xf numFmtId="0" fontId="14" fillId="8" borderId="23" xfId="0" applyFont="1" applyFill="1" applyBorder="1" applyAlignment="1">
      <alignment horizontal="center" vertical="center" wrapText="1"/>
    </xf>
    <xf numFmtId="0" fontId="14" fillId="8" borderId="24" xfId="0" applyFont="1" applyFill="1" applyBorder="1" applyAlignment="1">
      <alignment horizontal="center" vertical="center" wrapText="1"/>
    </xf>
    <xf numFmtId="0" fontId="14" fillId="8" borderId="77" xfId="0" applyFont="1" applyFill="1" applyBorder="1" applyAlignment="1">
      <alignment horizontal="center" vertical="center" wrapText="1"/>
    </xf>
    <xf numFmtId="49" fontId="12" fillId="2" borderId="44" xfId="0" applyNumberFormat="1" applyFont="1" applyFill="1" applyBorder="1" applyAlignment="1" applyProtection="1">
      <alignment horizontal="left" vertical="center"/>
      <protection locked="0"/>
    </xf>
    <xf numFmtId="171" fontId="18" fillId="2" borderId="44" xfId="0" applyNumberFormat="1" applyFont="1" applyFill="1" applyBorder="1" applyAlignment="1" applyProtection="1">
      <alignment horizontal="right" vertical="center"/>
      <protection locked="0"/>
    </xf>
    <xf numFmtId="0" fontId="14" fillId="8" borderId="70" xfId="0" applyFont="1" applyFill="1" applyBorder="1" applyAlignment="1" applyProtection="1">
      <alignment horizontal="center" vertical="center" wrapText="1"/>
      <protection locked="0"/>
    </xf>
    <xf numFmtId="0" fontId="14" fillId="8" borderId="71" xfId="0" applyFont="1" applyFill="1" applyBorder="1" applyAlignment="1" applyProtection="1">
      <alignment horizontal="center" vertical="center" wrapText="1"/>
      <protection locked="0"/>
    </xf>
    <xf numFmtId="0" fontId="14" fillId="8" borderId="72" xfId="0" applyFont="1" applyFill="1" applyBorder="1" applyAlignment="1" applyProtection="1">
      <alignment horizontal="center" vertical="center" wrapText="1"/>
      <protection locked="0"/>
    </xf>
    <xf numFmtId="0" fontId="14" fillId="8" borderId="73" xfId="0" applyFont="1" applyFill="1" applyBorder="1" applyAlignment="1" applyProtection="1">
      <alignment horizontal="center" vertical="center" wrapText="1"/>
      <protection locked="0"/>
    </xf>
    <xf numFmtId="0" fontId="14" fillId="8" borderId="74" xfId="0" applyFont="1" applyFill="1" applyBorder="1" applyAlignment="1" applyProtection="1">
      <alignment horizontal="center" vertical="center" wrapText="1"/>
      <protection locked="0"/>
    </xf>
    <xf numFmtId="0" fontId="14" fillId="8" borderId="75" xfId="0" applyFont="1" applyFill="1" applyBorder="1" applyAlignment="1" applyProtection="1">
      <alignment horizontal="center" vertical="center" wrapText="1"/>
      <protection locked="0"/>
    </xf>
    <xf numFmtId="174" fontId="12" fillId="2" borderId="44" xfId="0" applyNumberFormat="1" applyFont="1" applyFill="1" applyBorder="1" applyAlignment="1" applyProtection="1">
      <alignment horizontal="right" vertical="center"/>
      <protection locked="0"/>
    </xf>
    <xf numFmtId="174" fontId="18" fillId="2" borderId="44" xfId="0" applyNumberFormat="1" applyFont="1" applyFill="1" applyBorder="1" applyAlignment="1" applyProtection="1">
      <alignment horizontal="right" vertical="center"/>
      <protection locked="0"/>
    </xf>
    <xf numFmtId="173" fontId="12" fillId="2" borderId="44" xfId="0" applyNumberFormat="1" applyFont="1" applyFill="1" applyBorder="1" applyAlignment="1" applyProtection="1">
      <alignment horizontal="right" vertical="center"/>
      <protection locked="0"/>
    </xf>
    <xf numFmtId="172" fontId="12" fillId="2" borderId="44" xfId="0" applyNumberFormat="1" applyFont="1" applyFill="1" applyBorder="1" applyAlignment="1" applyProtection="1">
      <alignment horizontal="right" vertical="center"/>
      <protection locked="0"/>
    </xf>
    <xf numFmtId="172" fontId="18" fillId="2" borderId="44" xfId="0" applyNumberFormat="1" applyFont="1" applyFill="1" applyBorder="1" applyAlignment="1" applyProtection="1">
      <alignment horizontal="right" vertical="center"/>
      <protection locked="0"/>
    </xf>
    <xf numFmtId="173" fontId="18" fillId="2" borderId="44" xfId="0" applyNumberFormat="1" applyFont="1" applyFill="1" applyBorder="1" applyAlignment="1" applyProtection="1">
      <alignment horizontal="right" vertical="center"/>
      <protection locked="0"/>
    </xf>
    <xf numFmtId="0" fontId="14" fillId="8" borderId="1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0" fontId="14" fillId="8" borderId="46" xfId="0" applyFont="1" applyFill="1" applyBorder="1" applyAlignment="1">
      <alignment horizontal="center" vertical="center"/>
    </xf>
    <xf numFmtId="0" fontId="14" fillId="8" borderId="47" xfId="0" applyFont="1" applyFill="1" applyBorder="1" applyAlignment="1">
      <alignment horizontal="center" vertical="center"/>
    </xf>
    <xf numFmtId="22" fontId="18" fillId="2" borderId="67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67" xfId="0" applyFont="1" applyBorder="1" applyAlignment="1" applyProtection="1">
      <alignment horizontal="center" vertical="center" wrapText="1"/>
      <protection locked="0"/>
    </xf>
    <xf numFmtId="0" fontId="18" fillId="0" borderId="125" xfId="0" applyFont="1" applyBorder="1" applyAlignment="1" applyProtection="1">
      <alignment horizontal="center" vertical="center" wrapText="1"/>
      <protection locked="0"/>
    </xf>
    <xf numFmtId="0" fontId="14" fillId="8" borderId="69" xfId="0" applyFont="1" applyFill="1" applyBorder="1" applyAlignment="1">
      <alignment horizontal="center" vertical="center"/>
    </xf>
    <xf numFmtId="0" fontId="14" fillId="8" borderId="37" xfId="0" applyFont="1" applyFill="1" applyBorder="1" applyAlignment="1">
      <alignment horizontal="center" vertical="center"/>
    </xf>
    <xf numFmtId="0" fontId="12" fillId="2" borderId="67" xfId="0" applyFont="1" applyFill="1" applyBorder="1" applyAlignment="1" applyProtection="1">
      <alignment vertical="center" wrapText="1"/>
      <protection locked="0"/>
    </xf>
    <xf numFmtId="0" fontId="12" fillId="0" borderId="67" xfId="0" applyFont="1" applyBorder="1" applyAlignment="1" applyProtection="1">
      <alignment vertical="center" wrapText="1"/>
      <protection locked="0"/>
    </xf>
    <xf numFmtId="0" fontId="12" fillId="0" borderId="125" xfId="0" applyFont="1" applyBorder="1" applyAlignment="1" applyProtection="1">
      <alignment vertical="center" wrapText="1"/>
      <protection locked="0"/>
    </xf>
    <xf numFmtId="4" fontId="18" fillId="2" borderId="44" xfId="0" applyNumberFormat="1" applyFont="1" applyFill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4" fillId="8" borderId="66" xfId="0" applyFont="1" applyFill="1" applyBorder="1" applyAlignment="1">
      <alignment horizontal="center" vertical="center" wrapText="1"/>
    </xf>
    <xf numFmtId="0" fontId="14" fillId="8" borderId="67" xfId="0" applyFont="1" applyFill="1" applyBorder="1" applyAlignment="1">
      <alignment horizontal="center" vertical="center" wrapText="1"/>
    </xf>
    <xf numFmtId="0" fontId="17" fillId="8" borderId="68" xfId="0" applyFont="1" applyFill="1" applyBorder="1" applyAlignment="1">
      <alignment horizontal="center" vertical="center" wrapText="1"/>
    </xf>
    <xf numFmtId="49" fontId="12" fillId="6" borderId="54" xfId="0" applyNumberFormat="1" applyFont="1" applyFill="1" applyBorder="1" applyAlignment="1" applyProtection="1">
      <alignment horizontal="right" vertical="center"/>
      <protection locked="0"/>
    </xf>
    <xf numFmtId="0" fontId="18" fillId="2" borderId="44" xfId="0" applyFont="1" applyFill="1" applyBorder="1" applyAlignment="1">
      <alignment horizontal="left" vertical="center"/>
    </xf>
    <xf numFmtId="165" fontId="18" fillId="4" borderId="44" xfId="0" applyNumberFormat="1" applyFont="1" applyFill="1" applyBorder="1" applyAlignment="1" applyProtection="1">
      <alignment horizontal="right" vertical="center"/>
      <protection locked="0"/>
    </xf>
    <xf numFmtId="165" fontId="18" fillId="2" borderId="44" xfId="0" applyNumberFormat="1" applyFont="1" applyFill="1" applyBorder="1" applyAlignment="1">
      <alignment horizontal="right" vertical="center"/>
    </xf>
    <xf numFmtId="0" fontId="15" fillId="5" borderId="0" xfId="0" applyFont="1" applyFill="1" applyAlignment="1">
      <alignment horizontal="left" vertical="center"/>
    </xf>
    <xf numFmtId="0" fontId="14" fillId="8" borderId="61" xfId="0" applyFont="1" applyFill="1" applyBorder="1" applyAlignment="1">
      <alignment horizontal="center" vertical="center"/>
    </xf>
    <xf numFmtId="0" fontId="14" fillId="8" borderId="62" xfId="0" applyFont="1" applyFill="1" applyBorder="1" applyAlignment="1">
      <alignment horizontal="center" vertical="center"/>
    </xf>
    <xf numFmtId="0" fontId="14" fillId="8" borderId="63" xfId="0" applyFont="1" applyFill="1" applyBorder="1" applyAlignment="1">
      <alignment horizontal="center" vertical="center"/>
    </xf>
    <xf numFmtId="0" fontId="14" fillId="8" borderId="65" xfId="0" applyFont="1" applyFill="1" applyBorder="1" applyAlignment="1">
      <alignment horizontal="center" vertical="center"/>
    </xf>
    <xf numFmtId="0" fontId="14" fillId="8" borderId="13" xfId="0" applyFont="1" applyFill="1" applyBorder="1" applyAlignment="1">
      <alignment horizontal="center" vertical="center"/>
    </xf>
    <xf numFmtId="0" fontId="14" fillId="8" borderId="14" xfId="0" applyFont="1" applyFill="1" applyBorder="1" applyAlignment="1">
      <alignment horizontal="center" vertical="center"/>
    </xf>
    <xf numFmtId="0" fontId="22" fillId="2" borderId="61" xfId="0" applyFont="1" applyFill="1" applyBorder="1" applyAlignment="1">
      <alignment horizontal="center" vertical="top" wrapText="1"/>
    </xf>
    <xf numFmtId="0" fontId="22" fillId="2" borderId="62" xfId="0" applyFont="1" applyFill="1" applyBorder="1" applyAlignment="1">
      <alignment horizontal="center" vertical="top" wrapText="1"/>
    </xf>
    <xf numFmtId="0" fontId="22" fillId="2" borderId="64" xfId="0" applyFont="1" applyFill="1" applyBorder="1" applyAlignment="1">
      <alignment horizontal="center" vertical="top" wrapText="1"/>
    </xf>
    <xf numFmtId="0" fontId="22" fillId="2" borderId="51" xfId="0" applyFont="1" applyFill="1" applyBorder="1" applyAlignment="1">
      <alignment horizontal="center" vertical="top" wrapText="1"/>
    </xf>
    <xf numFmtId="0" fontId="22" fillId="2" borderId="0" xfId="0" applyFont="1" applyFill="1" applyAlignment="1">
      <alignment horizontal="center" vertical="top" wrapText="1"/>
    </xf>
    <xf numFmtId="0" fontId="22" fillId="2" borderId="52" xfId="0" applyFont="1" applyFill="1" applyBorder="1" applyAlignment="1">
      <alignment horizontal="center" vertical="top" wrapText="1"/>
    </xf>
    <xf numFmtId="0" fontId="14" fillId="8" borderId="44" xfId="0" applyFont="1" applyFill="1" applyBorder="1" applyAlignment="1">
      <alignment horizontal="center" vertical="center"/>
    </xf>
    <xf numFmtId="165" fontId="18" fillId="4" borderId="44" xfId="0" applyNumberFormat="1" applyFont="1" applyFill="1" applyBorder="1" applyAlignment="1">
      <alignment horizontal="right" vertical="center"/>
    </xf>
    <xf numFmtId="0" fontId="18" fillId="0" borderId="44" xfId="0" applyFont="1" applyBorder="1" applyAlignment="1">
      <alignment horizontal="left" vertical="center"/>
    </xf>
    <xf numFmtId="165" fontId="12" fillId="2" borderId="44" xfId="0" applyNumberFormat="1" applyFont="1" applyFill="1" applyBorder="1" applyAlignment="1" applyProtection="1">
      <alignment horizontal="right" vertical="center"/>
      <protection locked="0"/>
    </xf>
    <xf numFmtId="0" fontId="22" fillId="2" borderId="44" xfId="0" applyFont="1" applyFill="1" applyBorder="1" applyAlignment="1">
      <alignment horizontal="center" vertical="top" wrapText="1"/>
    </xf>
    <xf numFmtId="0" fontId="14" fillId="8" borderId="76" xfId="0" applyFont="1" applyFill="1" applyBorder="1" applyAlignment="1" applyProtection="1">
      <alignment horizontal="center" vertical="center" wrapText="1"/>
      <protection locked="0"/>
    </xf>
    <xf numFmtId="0" fontId="14" fillId="8" borderId="21" xfId="0" applyFont="1" applyFill="1" applyBorder="1" applyAlignment="1" applyProtection="1">
      <alignment horizontal="center" vertical="center" wrapText="1"/>
      <protection locked="0"/>
    </xf>
    <xf numFmtId="0" fontId="14" fillId="8" borderId="84" xfId="0" applyFont="1" applyFill="1" applyBorder="1" applyAlignment="1" applyProtection="1">
      <alignment horizontal="center" vertical="center" wrapText="1"/>
      <protection locked="0"/>
    </xf>
    <xf numFmtId="0" fontId="14" fillId="8" borderId="23" xfId="0" applyFont="1" applyFill="1" applyBorder="1" applyAlignment="1" applyProtection="1">
      <alignment horizontal="center" vertical="center" wrapText="1"/>
      <protection locked="0"/>
    </xf>
    <xf numFmtId="0" fontId="14" fillId="8" borderId="24" xfId="0" applyFont="1" applyFill="1" applyBorder="1" applyAlignment="1" applyProtection="1">
      <alignment horizontal="center" vertical="center" wrapText="1"/>
      <protection locked="0"/>
    </xf>
    <xf numFmtId="0" fontId="14" fillId="8" borderId="25" xfId="0" applyFont="1" applyFill="1" applyBorder="1" applyAlignment="1" applyProtection="1">
      <alignment horizontal="center" vertical="center" wrapText="1"/>
      <protection locked="0"/>
    </xf>
    <xf numFmtId="0" fontId="15" fillId="8" borderId="21" xfId="0" applyFont="1" applyFill="1" applyBorder="1" applyAlignment="1">
      <alignment horizontal="center" vertical="center" wrapText="1"/>
    </xf>
    <xf numFmtId="0" fontId="14" fillId="8" borderId="84" xfId="0" applyFont="1" applyFill="1" applyBorder="1" applyAlignment="1">
      <alignment horizontal="center" vertical="center" wrapText="1"/>
    </xf>
    <xf numFmtId="0" fontId="14" fillId="8" borderId="70" xfId="0" applyFont="1" applyFill="1" applyBorder="1" applyAlignment="1">
      <alignment horizontal="center" vertical="center"/>
    </xf>
    <xf numFmtId="0" fontId="14" fillId="8" borderId="71" xfId="0" applyFont="1" applyFill="1" applyBorder="1" applyAlignment="1">
      <alignment horizontal="center" vertical="center"/>
    </xf>
    <xf numFmtId="0" fontId="14" fillId="8" borderId="72" xfId="0" applyFont="1" applyFill="1" applyBorder="1" applyAlignment="1">
      <alignment horizontal="center" vertical="center"/>
    </xf>
    <xf numFmtId="0" fontId="14" fillId="8" borderId="80" xfId="0" applyFont="1" applyFill="1" applyBorder="1" applyAlignment="1">
      <alignment horizontal="center" vertical="center"/>
    </xf>
    <xf numFmtId="22" fontId="18" fillId="6" borderId="44" xfId="0" applyNumberFormat="1" applyFont="1" applyFill="1" applyBorder="1" applyAlignment="1" applyProtection="1">
      <alignment horizontal="center" vertical="center" wrapText="1"/>
      <protection locked="0"/>
    </xf>
    <xf numFmtId="0" fontId="18" fillId="6" borderId="44" xfId="0" applyFont="1" applyFill="1" applyBorder="1" applyAlignment="1" applyProtection="1">
      <alignment horizontal="center" vertical="center" wrapText="1"/>
      <protection locked="0"/>
    </xf>
    <xf numFmtId="0" fontId="14" fillId="8" borderId="81" xfId="0" applyFont="1" applyFill="1" applyBorder="1" applyAlignment="1">
      <alignment horizontal="center" vertical="center"/>
    </xf>
    <xf numFmtId="0" fontId="12" fillId="6" borderId="44" xfId="0" applyFont="1" applyFill="1" applyBorder="1" applyAlignment="1" applyProtection="1">
      <alignment vertical="center" wrapText="1"/>
      <protection locked="0"/>
    </xf>
    <xf numFmtId="0" fontId="14" fillId="8" borderId="42" xfId="0" applyFont="1" applyFill="1" applyBorder="1" applyAlignment="1">
      <alignment horizontal="center" vertical="center" wrapText="1"/>
    </xf>
    <xf numFmtId="0" fontId="14" fillId="8" borderId="43" xfId="0" applyFont="1" applyFill="1" applyBorder="1" applyAlignment="1">
      <alignment horizontal="center" vertical="center" wrapText="1"/>
    </xf>
    <xf numFmtId="0" fontId="17" fillId="8" borderId="43" xfId="0" applyFont="1" applyFill="1" applyBorder="1" applyAlignment="1">
      <alignment horizontal="center" vertical="center" wrapText="1"/>
    </xf>
    <xf numFmtId="0" fontId="14" fillId="8" borderId="25" xfId="0" applyFont="1" applyFill="1" applyBorder="1" applyAlignment="1">
      <alignment horizontal="center" vertical="center" wrapText="1"/>
    </xf>
    <xf numFmtId="165" fontId="12" fillId="9" borderId="44" xfId="0" applyNumberFormat="1" applyFont="1" applyFill="1" applyBorder="1" applyAlignment="1">
      <alignment horizontal="right" vertical="center"/>
    </xf>
    <xf numFmtId="0" fontId="14" fillId="10" borderId="44" xfId="0" applyFont="1" applyFill="1" applyBorder="1" applyAlignment="1">
      <alignment horizontal="center" vertical="center" wrapText="1"/>
    </xf>
    <xf numFmtId="178" fontId="12" fillId="2" borderId="44" xfId="1" applyNumberFormat="1" applyFont="1" applyFill="1" applyBorder="1" applyAlignment="1" applyProtection="1">
      <alignment horizontal="right" vertical="center"/>
    </xf>
    <xf numFmtId="0" fontId="14" fillId="10" borderId="101" xfId="0" applyFont="1" applyFill="1" applyBorder="1" applyAlignment="1">
      <alignment horizontal="center" vertical="center" wrapText="1"/>
    </xf>
    <xf numFmtId="0" fontId="14" fillId="10" borderId="102" xfId="0" applyFont="1" applyFill="1" applyBorder="1" applyAlignment="1">
      <alignment horizontal="center" vertical="center" wrapText="1"/>
    </xf>
    <xf numFmtId="178" fontId="18" fillId="2" borderId="102" xfId="1" applyNumberFormat="1" applyFont="1" applyFill="1" applyBorder="1" applyAlignment="1" applyProtection="1">
      <alignment horizontal="right" vertical="center"/>
    </xf>
    <xf numFmtId="178" fontId="18" fillId="2" borderId="44" xfId="1" applyNumberFormat="1" applyFont="1" applyFill="1" applyBorder="1" applyAlignment="1" applyProtection="1">
      <alignment horizontal="right" vertical="center"/>
    </xf>
    <xf numFmtId="178" fontId="18" fillId="2" borderId="44" xfId="1" applyNumberFormat="1" applyFont="1" applyFill="1" applyBorder="1" applyAlignment="1" applyProtection="1">
      <alignment horizontal="right" vertical="center"/>
      <protection locked="0"/>
    </xf>
    <xf numFmtId="0" fontId="14" fillId="8" borderId="78" xfId="0" applyFont="1" applyFill="1" applyBorder="1" applyAlignment="1">
      <alignment horizontal="center" vertical="center"/>
    </xf>
    <xf numFmtId="0" fontId="14" fillId="8" borderId="79" xfId="0" applyFont="1" applyFill="1" applyBorder="1" applyAlignment="1">
      <alignment horizontal="center" vertical="center"/>
    </xf>
    <xf numFmtId="0" fontId="14" fillId="8" borderId="30" xfId="0" applyFont="1" applyFill="1" applyBorder="1" applyAlignment="1">
      <alignment horizontal="center" vertical="center"/>
    </xf>
    <xf numFmtId="0" fontId="14" fillId="8" borderId="31" xfId="0" applyFont="1" applyFill="1" applyBorder="1" applyAlignment="1">
      <alignment horizontal="center" vertical="center"/>
    </xf>
    <xf numFmtId="0" fontId="22" fillId="2" borderId="57" xfId="0" applyFont="1" applyFill="1" applyBorder="1" applyAlignment="1">
      <alignment horizontal="center" vertical="top" wrapText="1"/>
    </xf>
    <xf numFmtId="0" fontId="22" fillId="2" borderId="110" xfId="0" applyFont="1" applyFill="1" applyBorder="1" applyAlignment="1">
      <alignment horizontal="center" vertical="top" wrapText="1"/>
    </xf>
    <xf numFmtId="0" fontId="14" fillId="8" borderId="85" xfId="0" applyFont="1" applyFill="1" applyBorder="1" applyAlignment="1">
      <alignment horizontal="center" vertical="center"/>
    </xf>
    <xf numFmtId="0" fontId="14" fillId="8" borderId="86" xfId="0" applyFont="1" applyFill="1" applyBorder="1" applyAlignment="1">
      <alignment horizontal="center" vertical="center"/>
    </xf>
    <xf numFmtId="0" fontId="14" fillId="8" borderId="94" xfId="0" applyFont="1" applyFill="1" applyBorder="1" applyAlignment="1">
      <alignment horizontal="center" vertical="center"/>
    </xf>
    <xf numFmtId="0" fontId="14" fillId="8" borderId="87" xfId="0" applyFont="1" applyFill="1" applyBorder="1" applyAlignment="1">
      <alignment horizontal="center" vertical="center"/>
    </xf>
    <xf numFmtId="22" fontId="18" fillId="2" borderId="88" xfId="0" applyNumberFormat="1" applyFont="1" applyFill="1" applyBorder="1" applyAlignment="1" applyProtection="1">
      <alignment horizontal="center" vertical="center" wrapText="1"/>
      <protection locked="0"/>
    </xf>
    <xf numFmtId="22" fontId="18" fillId="2" borderId="89" xfId="0" applyNumberFormat="1" applyFont="1" applyFill="1" applyBorder="1" applyAlignment="1" applyProtection="1">
      <alignment horizontal="center" vertical="center" wrapText="1"/>
      <protection locked="0"/>
    </xf>
    <xf numFmtId="22" fontId="18" fillId="2" borderId="90" xfId="0" applyNumberFormat="1" applyFont="1" applyFill="1" applyBorder="1" applyAlignment="1" applyProtection="1">
      <alignment horizontal="center" vertical="center" wrapText="1"/>
      <protection locked="0"/>
    </xf>
    <xf numFmtId="0" fontId="14" fillId="8" borderId="92" xfId="0" applyFont="1" applyFill="1" applyBorder="1" applyAlignment="1">
      <alignment horizontal="center" vertical="center"/>
    </xf>
    <xf numFmtId="0" fontId="14" fillId="8" borderId="24" xfId="0" applyFont="1" applyFill="1" applyBorder="1" applyAlignment="1">
      <alignment horizontal="center" vertical="center"/>
    </xf>
    <xf numFmtId="0" fontId="14" fillId="8" borderId="93" xfId="0" applyFont="1" applyFill="1" applyBorder="1" applyAlignment="1">
      <alignment horizontal="center" vertical="center"/>
    </xf>
    <xf numFmtId="0" fontId="12" fillId="2" borderId="9" xfId="0" applyFont="1" applyFill="1" applyBorder="1" applyAlignment="1" applyProtection="1">
      <alignment vertical="center" wrapText="1"/>
      <protection locked="0"/>
    </xf>
    <xf numFmtId="0" fontId="12" fillId="2" borderId="10" xfId="0" applyFont="1" applyFill="1" applyBorder="1" applyAlignment="1" applyProtection="1">
      <alignment vertical="center" wrapText="1"/>
      <protection locked="0"/>
    </xf>
    <xf numFmtId="0" fontId="12" fillId="2" borderId="109" xfId="0" applyFont="1" applyFill="1" applyBorder="1" applyAlignment="1" applyProtection="1">
      <alignment vertical="center" wrapText="1"/>
      <protection locked="0"/>
    </xf>
    <xf numFmtId="49" fontId="14" fillId="8" borderId="61" xfId="0" applyNumberFormat="1" applyFont="1" applyFill="1" applyBorder="1" applyAlignment="1" applyProtection="1">
      <alignment horizontal="center" vertical="center" wrapText="1"/>
      <protection locked="0"/>
    </xf>
    <xf numFmtId="49" fontId="14" fillId="8" borderId="62" xfId="0" applyNumberFormat="1" applyFont="1" applyFill="1" applyBorder="1" applyAlignment="1" applyProtection="1">
      <alignment horizontal="center" vertical="center" wrapText="1"/>
      <protection locked="0"/>
    </xf>
    <xf numFmtId="49" fontId="14" fillId="8" borderId="78" xfId="0" applyNumberFormat="1" applyFont="1" applyFill="1" applyBorder="1" applyAlignment="1" applyProtection="1">
      <alignment horizontal="center" vertical="center" wrapText="1"/>
      <protection locked="0"/>
    </xf>
    <xf numFmtId="49" fontId="14" fillId="8" borderId="79" xfId="0" applyNumberFormat="1" applyFont="1" applyFill="1" applyBorder="1" applyAlignment="1" applyProtection="1">
      <alignment horizontal="center" vertical="center" wrapText="1"/>
      <protection locked="0"/>
    </xf>
    <xf numFmtId="49" fontId="14" fillId="8" borderId="30" xfId="0" applyNumberFormat="1" applyFont="1" applyFill="1" applyBorder="1" applyAlignment="1" applyProtection="1">
      <alignment horizontal="center" vertical="center" wrapText="1"/>
      <protection locked="0"/>
    </xf>
    <xf numFmtId="49" fontId="14" fillId="8" borderId="31" xfId="0" applyNumberFormat="1" applyFont="1" applyFill="1" applyBorder="1" applyAlignment="1" applyProtection="1">
      <alignment horizontal="center" vertical="center" wrapText="1"/>
      <protection locked="0"/>
    </xf>
    <xf numFmtId="0" fontId="18" fillId="6" borderId="44" xfId="0" applyFont="1" applyFill="1" applyBorder="1" applyAlignment="1" applyProtection="1">
      <alignment horizontal="left" vertical="center"/>
      <protection locked="0"/>
    </xf>
    <xf numFmtId="167" fontId="12" fillId="2" borderId="44" xfId="1" applyNumberFormat="1" applyFont="1" applyFill="1" applyBorder="1" applyAlignment="1" applyProtection="1">
      <alignment horizontal="right" vertical="center"/>
      <protection locked="0"/>
    </xf>
    <xf numFmtId="49" fontId="22" fillId="2" borderId="61" xfId="0" applyNumberFormat="1" applyFont="1" applyFill="1" applyBorder="1" applyAlignment="1">
      <alignment horizontal="center" vertical="top" wrapText="1"/>
    </xf>
    <xf numFmtId="49" fontId="22" fillId="2" borderId="62" xfId="0" applyNumberFormat="1" applyFont="1" applyFill="1" applyBorder="1" applyAlignment="1">
      <alignment horizontal="center" vertical="top" wrapText="1"/>
    </xf>
    <xf numFmtId="49" fontId="22" fillId="2" borderId="64" xfId="0" applyNumberFormat="1" applyFont="1" applyFill="1" applyBorder="1" applyAlignment="1">
      <alignment horizontal="center" vertical="top" wrapText="1"/>
    </xf>
    <xf numFmtId="49" fontId="22" fillId="2" borderId="53" xfId="0" applyNumberFormat="1" applyFont="1" applyFill="1" applyBorder="1" applyAlignment="1">
      <alignment horizontal="center" vertical="top" wrapText="1"/>
    </xf>
    <xf numFmtId="49" fontId="22" fillId="2" borderId="54" xfId="0" applyNumberFormat="1" applyFont="1" applyFill="1" applyBorder="1" applyAlignment="1">
      <alignment horizontal="center" vertical="top" wrapText="1"/>
    </xf>
    <xf numFmtId="49" fontId="22" fillId="2" borderId="56" xfId="0" applyNumberFormat="1" applyFont="1" applyFill="1" applyBorder="1" applyAlignment="1">
      <alignment horizontal="center" vertical="top" wrapText="1"/>
    </xf>
    <xf numFmtId="49" fontId="24" fillId="2" borderId="62" xfId="0" applyNumberFormat="1" applyFont="1" applyFill="1" applyBorder="1" applyAlignment="1">
      <alignment horizontal="center" vertical="top" wrapText="1"/>
    </xf>
    <xf numFmtId="49" fontId="24" fillId="2" borderId="64" xfId="0" applyNumberFormat="1" applyFont="1" applyFill="1" applyBorder="1" applyAlignment="1">
      <alignment horizontal="center" vertical="top" wrapText="1"/>
    </xf>
    <xf numFmtId="49" fontId="24" fillId="2" borderId="54" xfId="0" applyNumberFormat="1" applyFont="1" applyFill="1" applyBorder="1" applyAlignment="1">
      <alignment horizontal="center" vertical="top" wrapText="1"/>
    </xf>
    <xf numFmtId="49" fontId="24" fillId="2" borderId="56" xfId="0" applyNumberFormat="1" applyFont="1" applyFill="1" applyBorder="1" applyAlignment="1">
      <alignment horizontal="center" vertical="top" wrapText="1"/>
    </xf>
    <xf numFmtId="0" fontId="14" fillId="8" borderId="141" xfId="0" applyFont="1" applyFill="1" applyBorder="1" applyAlignment="1">
      <alignment horizontal="center" vertical="center" wrapText="1"/>
    </xf>
    <xf numFmtId="0" fontId="14" fillId="8" borderId="142" xfId="0" applyFont="1" applyFill="1" applyBorder="1" applyAlignment="1">
      <alignment horizontal="center" vertical="center" wrapText="1"/>
    </xf>
    <xf numFmtId="167" fontId="12" fillId="2" borderId="44" xfId="1" applyNumberFormat="1" applyFont="1" applyFill="1" applyBorder="1" applyAlignment="1" applyProtection="1">
      <alignment horizontal="center" vertical="center"/>
      <protection locked="0"/>
    </xf>
    <xf numFmtId="167" fontId="18" fillId="2" borderId="44" xfId="1" applyNumberFormat="1" applyFont="1" applyFill="1" applyBorder="1" applyAlignment="1" applyProtection="1">
      <alignment horizontal="center" vertical="center"/>
    </xf>
    <xf numFmtId="0" fontId="14" fillId="8" borderId="104" xfId="0" applyFont="1" applyFill="1" applyBorder="1" applyAlignment="1">
      <alignment horizontal="center" vertical="center"/>
    </xf>
    <xf numFmtId="22" fontId="18" fillId="2" borderId="105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48" xfId="0" applyFont="1" applyBorder="1" applyAlignment="1" applyProtection="1">
      <alignment horizontal="center" vertical="center" wrapText="1"/>
      <protection locked="0"/>
    </xf>
    <xf numFmtId="0" fontId="18" fillId="0" borderId="49" xfId="0" applyFont="1" applyBorder="1" applyAlignment="1" applyProtection="1">
      <alignment horizontal="center" vertical="center" wrapText="1"/>
      <protection locked="0"/>
    </xf>
    <xf numFmtId="0" fontId="14" fillId="8" borderId="106" xfId="0" applyFont="1" applyFill="1" applyBorder="1" applyAlignment="1">
      <alignment horizontal="center" vertical="center"/>
    </xf>
    <xf numFmtId="0" fontId="12" fillId="2" borderId="38" xfId="0" applyFont="1" applyFill="1" applyBorder="1" applyAlignment="1" applyProtection="1">
      <alignment vertical="center" wrapText="1"/>
      <protection locked="0"/>
    </xf>
    <xf numFmtId="0" fontId="12" fillId="0" borderId="32" xfId="0" applyFont="1" applyBorder="1" applyAlignment="1" applyProtection="1">
      <alignment vertical="center" wrapText="1"/>
      <protection locked="0"/>
    </xf>
    <xf numFmtId="0" fontId="12" fillId="0" borderId="50" xfId="0" applyFont="1" applyBorder="1" applyAlignment="1" applyProtection="1">
      <alignment vertical="center" wrapText="1"/>
      <protection locked="0"/>
    </xf>
    <xf numFmtId="0" fontId="17" fillId="8" borderId="107" xfId="0" applyFont="1" applyFill="1" applyBorder="1" applyAlignment="1">
      <alignment horizontal="center" vertical="center" wrapText="1"/>
    </xf>
    <xf numFmtId="167" fontId="18" fillId="2" borderId="44" xfId="1" applyNumberFormat="1" applyFont="1" applyFill="1" applyBorder="1" applyAlignment="1" applyProtection="1">
      <alignment horizontal="center" vertical="center"/>
      <protection locked="0"/>
    </xf>
    <xf numFmtId="49" fontId="12" fillId="2" borderId="44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99" xfId="0" applyNumberFormat="1" applyFont="1" applyFill="1" applyBorder="1" applyAlignment="1" applyProtection="1">
      <alignment horizontal="left" vertical="center"/>
      <protection locked="0"/>
    </xf>
    <xf numFmtId="167" fontId="18" fillId="6" borderId="44" xfId="1" applyNumberFormat="1" applyFont="1" applyFill="1" applyBorder="1" applyAlignment="1" applyProtection="1">
      <alignment horizontal="right" vertical="center"/>
    </xf>
    <xf numFmtId="0" fontId="14" fillId="11" borderId="66" xfId="2" applyFont="1" applyFill="1" applyBorder="1" applyAlignment="1">
      <alignment horizontal="center" vertical="center" wrapText="1"/>
    </xf>
    <xf numFmtId="0" fontId="14" fillId="11" borderId="67" xfId="2" applyFont="1" applyFill="1" applyBorder="1" applyAlignment="1">
      <alignment horizontal="center" vertical="center" wrapText="1"/>
    </xf>
    <xf numFmtId="0" fontId="31" fillId="12" borderId="67" xfId="2" applyFont="1" applyFill="1" applyBorder="1" applyAlignment="1">
      <alignment vertical="center" wrapText="1"/>
    </xf>
    <xf numFmtId="0" fontId="31" fillId="12" borderId="125" xfId="2" applyFont="1" applyFill="1" applyBorder="1" applyAlignment="1">
      <alignment vertical="center" wrapText="1"/>
    </xf>
    <xf numFmtId="0" fontId="14" fillId="11" borderId="119" xfId="2" applyFont="1" applyFill="1" applyBorder="1" applyAlignment="1">
      <alignment horizontal="center" vertical="center" wrapText="1"/>
    </xf>
    <xf numFmtId="0" fontId="14" fillId="11" borderId="48" xfId="2" applyFont="1" applyFill="1" applyBorder="1" applyAlignment="1">
      <alignment horizontal="center" vertical="center" wrapText="1"/>
    </xf>
    <xf numFmtId="0" fontId="31" fillId="12" borderId="48" xfId="2" applyFont="1" applyFill="1" applyBorder="1" applyAlignment="1">
      <alignment vertical="center" wrapText="1"/>
    </xf>
    <xf numFmtId="0" fontId="31" fillId="12" borderId="49" xfId="2" applyFont="1" applyFill="1" applyBorder="1" applyAlignment="1">
      <alignment vertical="center" wrapText="1"/>
    </xf>
    <xf numFmtId="0" fontId="12" fillId="2" borderId="42" xfId="2" applyFont="1" applyFill="1" applyBorder="1" applyAlignment="1" applyProtection="1">
      <alignment horizontal="left" vertical="top" wrapText="1"/>
      <protection locked="0"/>
    </xf>
    <xf numFmtId="0" fontId="12" fillId="0" borderId="43" xfId="2" applyFont="1" applyBorder="1" applyAlignment="1" applyProtection="1">
      <alignment horizontal="left" vertical="top" wrapText="1"/>
      <protection locked="0"/>
    </xf>
    <xf numFmtId="0" fontId="12" fillId="0" borderId="45" xfId="2" applyFont="1" applyBorder="1" applyAlignment="1" applyProtection="1">
      <alignment horizontal="left" vertical="top" wrapText="1"/>
      <protection locked="0"/>
    </xf>
    <xf numFmtId="0" fontId="12" fillId="0" borderId="42" xfId="2" applyFont="1" applyBorder="1" applyAlignment="1" applyProtection="1">
      <alignment horizontal="left" vertical="top" wrapText="1"/>
      <protection locked="0"/>
    </xf>
    <xf numFmtId="0" fontId="12" fillId="2" borderId="120" xfId="2" applyFont="1" applyFill="1" applyBorder="1" applyAlignment="1" applyProtection="1">
      <alignment horizontal="left" vertical="top" wrapText="1"/>
      <protection locked="0"/>
    </xf>
    <xf numFmtId="0" fontId="12" fillId="0" borderId="36" xfId="2" applyFont="1" applyBorder="1" applyAlignment="1" applyProtection="1">
      <alignment horizontal="left" vertical="top" wrapText="1"/>
      <protection locked="0"/>
    </xf>
    <xf numFmtId="0" fontId="12" fillId="0" borderId="121" xfId="2" applyFont="1" applyBorder="1" applyAlignment="1" applyProtection="1">
      <alignment horizontal="left" vertical="top" wrapText="1"/>
      <protection locked="0"/>
    </xf>
    <xf numFmtId="0" fontId="12" fillId="0" borderId="120" xfId="2" applyFont="1" applyBorder="1" applyAlignment="1" applyProtection="1">
      <alignment horizontal="left" vertical="top" wrapText="1"/>
      <protection locked="0"/>
    </xf>
    <xf numFmtId="0" fontId="12" fillId="0" borderId="122" xfId="2" applyFont="1" applyBorder="1" applyAlignment="1" applyProtection="1">
      <alignment horizontal="left" vertical="top" wrapText="1"/>
      <protection locked="0"/>
    </xf>
    <xf numFmtId="0" fontId="12" fillId="0" borderId="123" xfId="2" applyFont="1" applyBorder="1" applyAlignment="1" applyProtection="1">
      <alignment horizontal="left" vertical="top" wrapText="1"/>
      <protection locked="0"/>
    </xf>
    <xf numFmtId="0" fontId="12" fillId="0" borderId="124" xfId="2" applyFont="1" applyBorder="1" applyAlignment="1" applyProtection="1">
      <alignment horizontal="left" vertical="top" wrapText="1"/>
      <protection locked="0"/>
    </xf>
    <xf numFmtId="0" fontId="30" fillId="0" borderId="0" xfId="0" applyFont="1" applyAlignment="1">
      <alignment horizontal="center" vertical="center"/>
    </xf>
    <xf numFmtId="0" fontId="22" fillId="2" borderId="78" xfId="0" applyFont="1" applyFill="1" applyBorder="1" applyAlignment="1">
      <alignment horizontal="center" vertical="top" wrapText="1"/>
    </xf>
    <xf numFmtId="0" fontId="22" fillId="2" borderId="53" xfId="0" applyFont="1" applyFill="1" applyBorder="1" applyAlignment="1">
      <alignment horizontal="center" vertical="top" wrapText="1"/>
    </xf>
    <xf numFmtId="0" fontId="22" fillId="2" borderId="54" xfId="0" applyFont="1" applyFill="1" applyBorder="1" applyAlignment="1">
      <alignment horizontal="center" vertical="top" wrapText="1"/>
    </xf>
    <xf numFmtId="0" fontId="22" fillId="2" borderId="91" xfId="0" applyFont="1" applyFill="1" applyBorder="1" applyAlignment="1">
      <alignment horizontal="center" vertical="top" wrapText="1"/>
    </xf>
    <xf numFmtId="0" fontId="22" fillId="2" borderId="56" xfId="0" applyFont="1" applyFill="1" applyBorder="1" applyAlignment="1">
      <alignment horizontal="center" vertical="top" wrapText="1"/>
    </xf>
    <xf numFmtId="0" fontId="14" fillId="8" borderId="111" xfId="0" applyFont="1" applyFill="1" applyBorder="1" applyAlignment="1">
      <alignment horizontal="center" vertical="center"/>
    </xf>
    <xf numFmtId="0" fontId="14" fillId="8" borderId="112" xfId="0" applyFont="1" applyFill="1" applyBorder="1" applyAlignment="1">
      <alignment horizontal="center" vertical="center"/>
    </xf>
    <xf numFmtId="0" fontId="14" fillId="8" borderId="88" xfId="0" applyFont="1" applyFill="1" applyBorder="1" applyAlignment="1">
      <alignment horizontal="center" vertical="center"/>
    </xf>
    <xf numFmtId="0" fontId="12" fillId="0" borderId="28" xfId="2" applyFont="1" applyBorder="1" applyAlignment="1" applyProtection="1">
      <alignment horizontal="center" vertical="top"/>
      <protection locked="0"/>
    </xf>
    <xf numFmtId="0" fontId="12" fillId="0" borderId="0" xfId="2" applyFont="1" applyAlignment="1" applyProtection="1">
      <alignment horizontal="center" vertical="top"/>
      <protection locked="0"/>
    </xf>
    <xf numFmtId="0" fontId="12" fillId="0" borderId="29" xfId="2" applyFont="1" applyBorder="1" applyAlignment="1" applyProtection="1">
      <alignment horizontal="center" vertical="top"/>
      <protection locked="0"/>
    </xf>
    <xf numFmtId="0" fontId="12" fillId="0" borderId="55" xfId="2" applyFont="1" applyBorder="1" applyAlignment="1" applyProtection="1">
      <alignment horizontal="center" vertical="top"/>
      <protection locked="0"/>
    </xf>
    <xf numFmtId="0" fontId="12" fillId="0" borderId="54" xfId="2" applyFont="1" applyBorder="1" applyAlignment="1" applyProtection="1">
      <alignment horizontal="center" vertical="top"/>
      <protection locked="0"/>
    </xf>
    <xf numFmtId="0" fontId="12" fillId="0" borderId="91" xfId="2" applyFont="1" applyBorder="1" applyAlignment="1" applyProtection="1">
      <alignment horizontal="center" vertical="top"/>
      <protection locked="0"/>
    </xf>
    <xf numFmtId="0" fontId="12" fillId="6" borderId="0" xfId="2" applyFont="1" applyFill="1" applyAlignment="1" applyProtection="1">
      <alignment horizontal="center" vertical="top" wrapText="1"/>
      <protection locked="0"/>
    </xf>
    <xf numFmtId="0" fontId="12" fillId="6" borderId="52" xfId="2" applyFont="1" applyFill="1" applyBorder="1" applyAlignment="1" applyProtection="1">
      <alignment horizontal="center" vertical="top" wrapText="1"/>
      <protection locked="0"/>
    </xf>
    <xf numFmtId="0" fontId="12" fillId="6" borderId="54" xfId="2" applyFont="1" applyFill="1" applyBorder="1" applyAlignment="1" applyProtection="1">
      <alignment horizontal="center" vertical="top" wrapText="1"/>
      <protection locked="0"/>
    </xf>
    <xf numFmtId="0" fontId="12" fillId="6" borderId="56" xfId="2" applyFont="1" applyFill="1" applyBorder="1" applyAlignment="1" applyProtection="1">
      <alignment horizontal="center" vertical="top" wrapText="1"/>
      <protection locked="0"/>
    </xf>
    <xf numFmtId="22" fontId="18" fillId="2" borderId="108" xfId="2" applyNumberFormat="1" applyFont="1" applyFill="1" applyBorder="1" applyAlignment="1">
      <alignment horizontal="center" vertical="center" wrapText="1"/>
    </xf>
    <xf numFmtId="0" fontId="18" fillId="2" borderId="4" xfId="2" applyFont="1" applyFill="1" applyBorder="1" applyAlignment="1">
      <alignment horizontal="center" vertical="center" wrapText="1"/>
    </xf>
    <xf numFmtId="0" fontId="18" fillId="2" borderId="22" xfId="2" applyFont="1" applyFill="1" applyBorder="1" applyAlignment="1">
      <alignment horizontal="center" vertical="center" wrapText="1"/>
    </xf>
    <xf numFmtId="0" fontId="18" fillId="2" borderId="108" xfId="2" applyFont="1" applyFill="1" applyBorder="1" applyAlignment="1">
      <alignment horizontal="center" vertical="center" wrapText="1"/>
    </xf>
    <xf numFmtId="0" fontId="14" fillId="8" borderId="108" xfId="0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0" fontId="14" fillId="8" borderId="22" xfId="0" applyFont="1" applyFill="1" applyBorder="1" applyAlignment="1">
      <alignment horizontal="center" vertical="center"/>
    </xf>
    <xf numFmtId="0" fontId="12" fillId="2" borderId="108" xfId="2" applyFont="1" applyFill="1" applyBorder="1" applyAlignment="1" applyProtection="1">
      <alignment horizontal="left" vertical="center" wrapText="1"/>
      <protection locked="0"/>
    </xf>
    <xf numFmtId="0" fontId="12" fillId="2" borderId="4" xfId="2" applyFont="1" applyFill="1" applyBorder="1" applyAlignment="1" applyProtection="1">
      <alignment horizontal="left" vertical="center" wrapText="1"/>
      <protection locked="0"/>
    </xf>
    <xf numFmtId="0" fontId="12" fillId="2" borderId="22" xfId="2" applyFont="1" applyFill="1" applyBorder="1" applyAlignment="1" applyProtection="1">
      <alignment horizontal="left" vertical="center" wrapText="1"/>
      <protection locked="0"/>
    </xf>
    <xf numFmtId="0" fontId="12" fillId="2" borderId="113" xfId="2" applyFont="1" applyFill="1" applyBorder="1" applyAlignment="1" applyProtection="1">
      <alignment horizontal="left" vertical="center" wrapText="1"/>
      <protection locked="0"/>
    </xf>
    <xf numFmtId="0" fontId="12" fillId="2" borderId="114" xfId="2" applyFont="1" applyFill="1" applyBorder="1" applyAlignment="1" applyProtection="1">
      <alignment horizontal="left" vertical="center" wrapText="1"/>
      <protection locked="0"/>
    </xf>
    <xf numFmtId="0" fontId="12" fillId="2" borderId="115" xfId="2" applyFont="1" applyFill="1" applyBorder="1" applyAlignment="1" applyProtection="1">
      <alignment horizontal="left" vertical="center" wrapText="1"/>
      <protection locked="0"/>
    </xf>
    <xf numFmtId="0" fontId="14" fillId="6" borderId="0" xfId="0" applyFont="1" applyFill="1" applyAlignment="1">
      <alignment horizontal="center" vertical="center"/>
    </xf>
    <xf numFmtId="0" fontId="27" fillId="6" borderId="0" xfId="0" applyFont="1" applyFill="1" applyAlignment="1">
      <alignment horizontal="left" vertical="center"/>
    </xf>
    <xf numFmtId="167" fontId="27" fillId="6" borderId="0" xfId="1" applyNumberFormat="1" applyFont="1" applyFill="1" applyBorder="1" applyAlignment="1" applyProtection="1">
      <alignment horizontal="center" vertical="center"/>
    </xf>
    <xf numFmtId="0" fontId="12" fillId="2" borderId="51" xfId="2" applyFont="1" applyFill="1" applyBorder="1" applyAlignment="1" applyProtection="1">
      <alignment horizontal="left" vertical="top" wrapText="1"/>
      <protection locked="0"/>
    </xf>
    <xf numFmtId="0" fontId="12" fillId="0" borderId="0" xfId="2" applyFont="1" applyAlignment="1" applyProtection="1">
      <alignment horizontal="left" vertical="top" wrapText="1"/>
      <protection locked="0"/>
    </xf>
    <xf numFmtId="0" fontId="12" fillId="0" borderId="52" xfId="2" applyFont="1" applyBorder="1" applyAlignment="1" applyProtection="1">
      <alignment horizontal="left" vertical="top" wrapText="1"/>
      <protection locked="0"/>
    </xf>
    <xf numFmtId="0" fontId="12" fillId="0" borderId="51" xfId="2" applyFont="1" applyBorder="1" applyAlignment="1" applyProtection="1">
      <alignment horizontal="left" vertical="top" wrapText="1"/>
      <protection locked="0"/>
    </xf>
    <xf numFmtId="0" fontId="12" fillId="0" borderId="53" xfId="2" applyFont="1" applyBorder="1" applyAlignment="1" applyProtection="1">
      <alignment horizontal="left" vertical="top" wrapText="1"/>
      <protection locked="0"/>
    </xf>
    <xf numFmtId="0" fontId="12" fillId="0" borderId="54" xfId="2" applyFont="1" applyBorder="1" applyAlignment="1" applyProtection="1">
      <alignment horizontal="left" vertical="top" wrapText="1"/>
      <protection locked="0"/>
    </xf>
    <xf numFmtId="0" fontId="12" fillId="0" borderId="56" xfId="2" applyFont="1" applyBorder="1" applyAlignment="1" applyProtection="1">
      <alignment horizontal="left" vertical="top" wrapText="1"/>
      <protection locked="0"/>
    </xf>
    <xf numFmtId="0" fontId="14" fillId="11" borderId="44" xfId="2" applyFont="1" applyFill="1" applyBorder="1" applyAlignment="1">
      <alignment horizontal="center" vertical="center" wrapText="1"/>
    </xf>
    <xf numFmtId="0" fontId="31" fillId="12" borderId="44" xfId="2" applyFont="1" applyFill="1" applyBorder="1" applyAlignment="1">
      <alignment vertical="center" wrapText="1"/>
    </xf>
    <xf numFmtId="0" fontId="18" fillId="5" borderId="44" xfId="2" applyFont="1" applyFill="1" applyBorder="1" applyAlignment="1">
      <alignment horizontal="left" vertical="center" wrapText="1"/>
    </xf>
    <xf numFmtId="0" fontId="12" fillId="0" borderId="44" xfId="2" applyFont="1" applyBorder="1" applyAlignment="1">
      <alignment horizontal="left" vertical="center" wrapText="1"/>
    </xf>
    <xf numFmtId="0" fontId="21" fillId="2" borderId="43" xfId="0" applyFont="1" applyFill="1" applyBorder="1" applyAlignment="1">
      <alignment horizontal="left" vertical="center" wrapText="1"/>
    </xf>
    <xf numFmtId="0" fontId="21" fillId="0" borderId="43" xfId="0" applyFont="1" applyBorder="1" applyAlignment="1">
      <alignment horizontal="left" vertical="center" wrapText="1"/>
    </xf>
    <xf numFmtId="0" fontId="18" fillId="6" borderId="0" xfId="0" applyFont="1" applyFill="1" applyAlignment="1">
      <alignment horizontal="center" vertical="center"/>
    </xf>
    <xf numFmtId="22" fontId="18" fillId="2" borderId="112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12" xfId="0" applyFont="1" applyBorder="1" applyAlignment="1" applyProtection="1">
      <alignment horizontal="center" vertical="center" wrapText="1"/>
      <protection locked="0"/>
    </xf>
    <xf numFmtId="0" fontId="18" fillId="0" borderId="128" xfId="0" applyFont="1" applyBorder="1" applyAlignment="1" applyProtection="1">
      <alignment horizontal="center" vertical="center" wrapText="1"/>
      <protection locked="0"/>
    </xf>
    <xf numFmtId="0" fontId="14" fillId="8" borderId="126" xfId="0" applyFont="1" applyFill="1" applyBorder="1" applyAlignment="1">
      <alignment horizontal="center" vertical="center"/>
    </xf>
    <xf numFmtId="0" fontId="14" fillId="8" borderId="127" xfId="0" applyFont="1" applyFill="1" applyBorder="1" applyAlignment="1">
      <alignment horizontal="center" vertical="center"/>
    </xf>
    <xf numFmtId="0" fontId="12" fillId="2" borderId="114" xfId="0" applyFont="1" applyFill="1" applyBorder="1" applyAlignment="1" applyProtection="1">
      <alignment vertical="center" wrapText="1"/>
      <protection locked="0"/>
    </xf>
    <xf numFmtId="0" fontId="12" fillId="0" borderId="114" xfId="0" applyFont="1" applyBorder="1" applyAlignment="1" applyProtection="1">
      <alignment vertical="center" wrapText="1"/>
      <protection locked="0"/>
    </xf>
    <xf numFmtId="0" fontId="12" fillId="0" borderId="129" xfId="0" applyFont="1" applyBorder="1" applyAlignment="1" applyProtection="1">
      <alignment vertical="center" wrapText="1"/>
      <protection locked="0"/>
    </xf>
    <xf numFmtId="170" fontId="18" fillId="2" borderId="44" xfId="1" applyNumberFormat="1" applyFont="1" applyFill="1" applyBorder="1" applyAlignment="1" applyProtection="1">
      <alignment horizontal="center" vertical="center"/>
      <protection locked="0"/>
    </xf>
    <xf numFmtId="170" fontId="18" fillId="2" borderId="44" xfId="1" applyNumberFormat="1" applyFont="1" applyFill="1" applyBorder="1" applyAlignment="1" applyProtection="1">
      <alignment horizontal="center" vertical="center"/>
    </xf>
    <xf numFmtId="0" fontId="15" fillId="8" borderId="21" xfId="0" applyFont="1" applyFill="1" applyBorder="1" applyAlignment="1" applyProtection="1">
      <alignment horizontal="center" vertical="center" wrapText="1"/>
      <protection locked="0"/>
    </xf>
    <xf numFmtId="170" fontId="12" fillId="2" borderId="44" xfId="1" applyNumberFormat="1" applyFont="1" applyFill="1" applyBorder="1" applyAlignment="1" applyProtection="1">
      <alignment horizontal="right" vertical="center"/>
      <protection locked="0"/>
    </xf>
    <xf numFmtId="170" fontId="18" fillId="2" borderId="44" xfId="1" applyNumberFormat="1" applyFont="1" applyFill="1" applyBorder="1" applyAlignment="1" applyProtection="1">
      <alignment horizontal="right" vertical="center"/>
    </xf>
    <xf numFmtId="0" fontId="18" fillId="2" borderId="44" xfId="0" applyFont="1" applyFill="1" applyBorder="1" applyAlignment="1" applyProtection="1">
      <alignment horizontal="left" vertical="center"/>
      <protection locked="0"/>
    </xf>
    <xf numFmtId="0" fontId="33" fillId="8" borderId="69" xfId="0" applyFont="1" applyFill="1" applyBorder="1" applyAlignment="1">
      <alignment horizontal="center" vertical="center"/>
    </xf>
    <xf numFmtId="0" fontId="33" fillId="8" borderId="37" xfId="0" applyFont="1" applyFill="1" applyBorder="1" applyAlignment="1">
      <alignment horizontal="center" vertical="center"/>
    </xf>
    <xf numFmtId="0" fontId="33" fillId="8" borderId="70" xfId="0" applyFont="1" applyFill="1" applyBorder="1" applyAlignment="1">
      <alignment horizontal="center" vertical="center"/>
    </xf>
    <xf numFmtId="0" fontId="33" fillId="8" borderId="71" xfId="0" applyFont="1" applyFill="1" applyBorder="1" applyAlignment="1">
      <alignment horizontal="center" vertical="center"/>
    </xf>
    <xf numFmtId="0" fontId="33" fillId="8" borderId="72" xfId="0" applyFont="1" applyFill="1" applyBorder="1" applyAlignment="1">
      <alignment horizontal="center" vertical="center"/>
    </xf>
    <xf numFmtId="0" fontId="33" fillId="8" borderId="46" xfId="0" applyFont="1" applyFill="1" applyBorder="1" applyAlignment="1">
      <alignment horizontal="center" vertical="center"/>
    </xf>
    <xf numFmtId="0" fontId="33" fillId="8" borderId="47" xfId="0" applyFont="1" applyFill="1" applyBorder="1" applyAlignment="1">
      <alignment horizontal="center" vertical="center"/>
    </xf>
    <xf numFmtId="22" fontId="41" fillId="2" borderId="112" xfId="0" applyNumberFormat="1" applyFont="1" applyFill="1" applyBorder="1" applyAlignment="1" applyProtection="1">
      <alignment horizontal="center" vertical="center" wrapText="1"/>
      <protection locked="0"/>
    </xf>
    <xf numFmtId="0" fontId="41" fillId="0" borderId="112" xfId="0" applyFont="1" applyBorder="1" applyAlignment="1" applyProtection="1">
      <alignment horizontal="center" vertical="center" wrapText="1"/>
      <protection locked="0"/>
    </xf>
    <xf numFmtId="0" fontId="41" fillId="0" borderId="128" xfId="0" applyFont="1" applyBorder="1" applyAlignment="1" applyProtection="1">
      <alignment horizontal="center" vertical="center" wrapText="1"/>
      <protection locked="0"/>
    </xf>
    <xf numFmtId="0" fontId="33" fillId="8" borderId="134" xfId="0" applyFont="1" applyFill="1" applyBorder="1" applyAlignment="1">
      <alignment horizontal="center" vertical="center"/>
    </xf>
    <xf numFmtId="0" fontId="33" fillId="8" borderId="135" xfId="0" applyFont="1" applyFill="1" applyBorder="1" applyAlignment="1">
      <alignment horizontal="center" vertical="center"/>
    </xf>
    <xf numFmtId="49" fontId="36" fillId="2" borderId="44" xfId="0" applyNumberFormat="1" applyFont="1" applyFill="1" applyBorder="1" applyAlignment="1">
      <alignment horizontal="center" vertical="top" wrapText="1"/>
    </xf>
    <xf numFmtId="4" fontId="41" fillId="2" borderId="44" xfId="0" applyNumberFormat="1" applyFont="1" applyFill="1" applyBorder="1" applyAlignment="1">
      <alignment horizontal="center" vertical="center" wrapText="1"/>
    </xf>
    <xf numFmtId="0" fontId="42" fillId="0" borderId="44" xfId="0" applyFont="1" applyBorder="1" applyAlignment="1">
      <alignment horizontal="center" vertical="center" wrapText="1"/>
    </xf>
    <xf numFmtId="0" fontId="33" fillId="8" borderId="131" xfId="0" applyFont="1" applyFill="1" applyBorder="1" applyAlignment="1">
      <alignment horizontal="center" vertical="center"/>
    </xf>
    <xf numFmtId="0" fontId="33" fillId="8" borderId="132" xfId="0" applyFont="1" applyFill="1" applyBorder="1" applyAlignment="1">
      <alignment horizontal="center" vertical="center"/>
    </xf>
    <xf numFmtId="0" fontId="33" fillId="8" borderId="133" xfId="0" applyFont="1" applyFill="1" applyBorder="1" applyAlignment="1">
      <alignment horizontal="center" vertical="center"/>
    </xf>
    <xf numFmtId="0" fontId="41" fillId="2" borderId="44" xfId="0" applyFont="1" applyFill="1" applyBorder="1" applyAlignment="1">
      <alignment horizontal="left" vertical="center"/>
    </xf>
    <xf numFmtId="168" fontId="41" fillId="2" borderId="44" xfId="1" applyNumberFormat="1" applyFont="1" applyFill="1" applyBorder="1" applyAlignment="1" applyProtection="1">
      <alignment horizontal="center" vertical="center"/>
    </xf>
    <xf numFmtId="168" fontId="41" fillId="2" borderId="44" xfId="1" applyNumberFormat="1" applyFont="1" applyFill="1" applyBorder="1" applyAlignment="1" applyProtection="1">
      <alignment horizontal="center" vertical="center"/>
      <protection locked="0"/>
    </xf>
    <xf numFmtId="0" fontId="39" fillId="5" borderId="0" xfId="0" applyFont="1" applyFill="1" applyAlignment="1">
      <alignment horizontal="left" vertical="center"/>
    </xf>
    <xf numFmtId="0" fontId="33" fillId="8" borderId="100" xfId="0" applyFont="1" applyFill="1" applyBorder="1" applyAlignment="1">
      <alignment horizontal="center" vertical="center" wrapText="1"/>
    </xf>
    <xf numFmtId="0" fontId="33" fillId="8" borderId="130" xfId="0" applyFont="1" applyFill="1" applyBorder="1" applyAlignment="1">
      <alignment horizontal="center" vertical="center" wrapText="1"/>
    </xf>
    <xf numFmtId="0" fontId="43" fillId="8" borderId="130" xfId="0" applyFont="1" applyFill="1" applyBorder="1" applyAlignment="1">
      <alignment horizontal="center" vertical="center" wrapText="1"/>
    </xf>
    <xf numFmtId="49" fontId="42" fillId="6" borderId="54" xfId="0" applyNumberFormat="1" applyFont="1" applyFill="1" applyBorder="1" applyAlignment="1" applyProtection="1">
      <alignment horizontal="right" vertical="center"/>
      <protection locked="0"/>
    </xf>
    <xf numFmtId="0" fontId="33" fillId="8" borderId="18" xfId="0" applyFont="1" applyFill="1" applyBorder="1" applyAlignment="1">
      <alignment horizontal="center" vertical="center" wrapText="1"/>
    </xf>
    <xf numFmtId="0" fontId="33" fillId="8" borderId="19" xfId="0" applyFont="1" applyFill="1" applyBorder="1" applyAlignment="1">
      <alignment horizontal="center" vertical="center" wrapText="1"/>
    </xf>
    <xf numFmtId="0" fontId="33" fillId="8" borderId="136" xfId="0" applyFont="1" applyFill="1" applyBorder="1" applyAlignment="1">
      <alignment horizontal="center" vertical="center" wrapText="1"/>
    </xf>
    <xf numFmtId="0" fontId="33" fillId="8" borderId="5" xfId="0" applyFont="1" applyFill="1" applyBorder="1" applyAlignment="1">
      <alignment horizontal="center" vertical="center" wrapText="1"/>
    </xf>
    <xf numFmtId="0" fontId="33" fillId="8" borderId="6" xfId="0" applyFont="1" applyFill="1" applyBorder="1" applyAlignment="1">
      <alignment horizontal="center" vertical="center" wrapText="1"/>
    </xf>
    <xf numFmtId="0" fontId="39" fillId="8" borderId="6" xfId="0" applyFont="1" applyFill="1" applyBorder="1" applyAlignment="1">
      <alignment horizontal="center" vertical="center" wrapText="1"/>
    </xf>
    <xf numFmtId="0" fontId="33" fillId="8" borderId="7" xfId="0" applyFont="1" applyFill="1" applyBorder="1" applyAlignment="1">
      <alignment horizontal="center" vertical="center" wrapText="1"/>
    </xf>
    <xf numFmtId="0" fontId="33" fillId="8" borderId="76" xfId="0" applyFont="1" applyFill="1" applyBorder="1" applyAlignment="1">
      <alignment horizontal="center" vertical="center" wrapText="1"/>
    </xf>
    <xf numFmtId="0" fontId="33" fillId="8" borderId="21" xfId="0" applyFont="1" applyFill="1" applyBorder="1" applyAlignment="1">
      <alignment horizontal="center" vertical="center" wrapText="1"/>
    </xf>
    <xf numFmtId="0" fontId="39" fillId="8" borderId="21" xfId="0" applyFont="1" applyFill="1" applyBorder="1" applyAlignment="1">
      <alignment horizontal="center" vertical="center" wrapText="1"/>
    </xf>
    <xf numFmtId="0" fontId="33" fillId="8" borderId="23" xfId="0" applyFont="1" applyFill="1" applyBorder="1" applyAlignment="1">
      <alignment horizontal="center" vertical="center" wrapText="1"/>
    </xf>
    <xf numFmtId="0" fontId="33" fillId="8" borderId="24" xfId="0" applyFont="1" applyFill="1" applyBorder="1" applyAlignment="1">
      <alignment horizontal="center" vertical="center" wrapText="1"/>
    </xf>
    <xf numFmtId="0" fontId="33" fillId="8" borderId="77" xfId="0" applyFont="1" applyFill="1" applyBorder="1" applyAlignment="1">
      <alignment horizontal="center" vertical="center" wrapText="1"/>
    </xf>
    <xf numFmtId="167" fontId="42" fillId="2" borderId="4" xfId="1" applyNumberFormat="1" applyFont="1" applyFill="1" applyBorder="1" applyAlignment="1" applyProtection="1">
      <alignment horizontal="center" vertical="center"/>
      <protection locked="0"/>
    </xf>
    <xf numFmtId="0" fontId="41" fillId="0" borderId="4" xfId="0" applyFont="1" applyBorder="1" applyAlignment="1" applyProtection="1">
      <alignment horizontal="left" vertical="center" wrapText="1"/>
      <protection locked="0"/>
    </xf>
    <xf numFmtId="0" fontId="42" fillId="0" borderId="4" xfId="0" applyFont="1" applyBorder="1" applyAlignment="1" applyProtection="1">
      <alignment horizontal="left" vertical="center" wrapText="1"/>
      <protection locked="0"/>
    </xf>
    <xf numFmtId="167" fontId="41" fillId="2" borderId="4" xfId="1" applyNumberFormat="1" applyFont="1" applyFill="1" applyBorder="1" applyAlignment="1" applyProtection="1">
      <alignment horizontal="center" vertical="center"/>
    </xf>
    <xf numFmtId="0" fontId="42" fillId="2" borderId="4" xfId="0" applyFont="1" applyFill="1" applyBorder="1" applyAlignment="1" applyProtection="1">
      <alignment horizontal="left" vertical="center"/>
      <protection locked="0"/>
    </xf>
    <xf numFmtId="0" fontId="33" fillId="8" borderId="70" xfId="0" applyFont="1" applyFill="1" applyBorder="1" applyAlignment="1">
      <alignment horizontal="center" vertical="center" wrapText="1"/>
    </xf>
    <xf numFmtId="0" fontId="33" fillId="8" borderId="71" xfId="0" applyFont="1" applyFill="1" applyBorder="1" applyAlignment="1">
      <alignment horizontal="center" vertical="center" wrapText="1"/>
    </xf>
    <xf numFmtId="0" fontId="33" fillId="8" borderId="72" xfId="0" applyFont="1" applyFill="1" applyBorder="1" applyAlignment="1">
      <alignment horizontal="center" vertical="center" wrapText="1"/>
    </xf>
    <xf numFmtId="49" fontId="42" fillId="2" borderId="44" xfId="0" applyNumberFormat="1" applyFont="1" applyFill="1" applyBorder="1" applyAlignment="1" applyProtection="1">
      <alignment horizontal="left" vertical="center"/>
      <protection locked="0"/>
    </xf>
    <xf numFmtId="0" fontId="41" fillId="0" borderId="44" xfId="0" applyFont="1" applyBorder="1" applyAlignment="1" applyProtection="1">
      <alignment horizontal="left" vertical="center" wrapText="1"/>
      <protection locked="0"/>
    </xf>
    <xf numFmtId="0" fontId="42" fillId="0" borderId="44" xfId="0" applyFont="1" applyBorder="1" applyAlignment="1" applyProtection="1">
      <alignment horizontal="left" vertical="center" wrapText="1"/>
      <protection locked="0"/>
    </xf>
    <xf numFmtId="49" fontId="42" fillId="2" borderId="44" xfId="0" applyNumberFormat="1" applyFont="1" applyFill="1" applyBorder="1" applyAlignment="1" applyProtection="1">
      <alignment horizontal="left" vertical="center" wrapText="1"/>
      <protection locked="0"/>
    </xf>
    <xf numFmtId="0" fontId="41" fillId="0" borderId="44" xfId="0" applyFont="1" applyBorder="1" applyAlignment="1">
      <alignment horizontal="left" vertical="center"/>
    </xf>
    <xf numFmtId="168" fontId="42" fillId="2" borderId="44" xfId="1" applyNumberFormat="1" applyFont="1" applyFill="1" applyBorder="1" applyAlignment="1" applyProtection="1">
      <alignment horizontal="right" vertical="center"/>
      <protection locked="0"/>
    </xf>
    <xf numFmtId="0" fontId="42" fillId="2" borderId="44" xfId="0" applyFont="1" applyFill="1" applyBorder="1" applyAlignment="1" applyProtection="1">
      <alignment horizontal="left" vertical="center"/>
      <protection locked="0"/>
    </xf>
    <xf numFmtId="0" fontId="33" fillId="8" borderId="85" xfId="0" applyFont="1" applyFill="1" applyBorder="1" applyAlignment="1">
      <alignment horizontal="center" vertical="center" wrapText="1"/>
    </xf>
    <xf numFmtId="0" fontId="33" fillId="8" borderId="86" xfId="0" applyFont="1" applyFill="1" applyBorder="1" applyAlignment="1">
      <alignment horizontal="center" vertical="center" wrapText="1"/>
    </xf>
    <xf numFmtId="0" fontId="33" fillId="8" borderId="94" xfId="0" applyFont="1" applyFill="1" applyBorder="1" applyAlignment="1">
      <alignment horizontal="center" vertical="center" wrapText="1"/>
    </xf>
    <xf numFmtId="0" fontId="33" fillId="8" borderId="25" xfId="0" applyFont="1" applyFill="1" applyBorder="1" applyAlignment="1">
      <alignment horizontal="center" vertical="center" wrapText="1"/>
    </xf>
    <xf numFmtId="49" fontId="37" fillId="2" borderId="61" xfId="0" applyNumberFormat="1" applyFont="1" applyFill="1" applyBorder="1" applyAlignment="1" applyProtection="1">
      <alignment horizontal="center" vertical="top"/>
      <protection locked="0"/>
    </xf>
    <xf numFmtId="49" fontId="37" fillId="2" borderId="62" xfId="0" applyNumberFormat="1" applyFont="1" applyFill="1" applyBorder="1" applyAlignment="1" applyProtection="1">
      <alignment horizontal="center" vertical="top"/>
      <protection locked="0"/>
    </xf>
    <xf numFmtId="49" fontId="37" fillId="2" borderId="64" xfId="0" applyNumberFormat="1" applyFont="1" applyFill="1" applyBorder="1" applyAlignment="1" applyProtection="1">
      <alignment horizontal="center" vertical="top"/>
      <protection locked="0"/>
    </xf>
    <xf numFmtId="49" fontId="37" fillId="2" borderId="51" xfId="0" applyNumberFormat="1" applyFont="1" applyFill="1" applyBorder="1" applyAlignment="1" applyProtection="1">
      <alignment horizontal="center" vertical="top"/>
      <protection locked="0"/>
    </xf>
    <xf numFmtId="49" fontId="37" fillId="2" borderId="0" xfId="0" applyNumberFormat="1" applyFont="1" applyFill="1" applyAlignment="1" applyProtection="1">
      <alignment horizontal="center" vertical="top"/>
      <protection locked="0"/>
    </xf>
    <xf numFmtId="49" fontId="37" fillId="2" borderId="52" xfId="0" applyNumberFormat="1" applyFont="1" applyFill="1" applyBorder="1" applyAlignment="1" applyProtection="1">
      <alignment horizontal="center" vertical="top"/>
      <protection locked="0"/>
    </xf>
    <xf numFmtId="49" fontId="37" fillId="2" borderId="53" xfId="0" applyNumberFormat="1" applyFont="1" applyFill="1" applyBorder="1" applyAlignment="1" applyProtection="1">
      <alignment horizontal="center" vertical="top"/>
      <protection locked="0"/>
    </xf>
    <xf numFmtId="49" fontId="37" fillId="2" borderId="54" xfId="0" applyNumberFormat="1" applyFont="1" applyFill="1" applyBorder="1" applyAlignment="1" applyProtection="1">
      <alignment horizontal="center" vertical="top"/>
      <protection locked="0"/>
    </xf>
    <xf numFmtId="49" fontId="37" fillId="2" borderId="56" xfId="0" applyNumberFormat="1" applyFont="1" applyFill="1" applyBorder="1" applyAlignment="1" applyProtection="1">
      <alignment horizontal="center" vertical="top"/>
      <protection locked="0"/>
    </xf>
    <xf numFmtId="49" fontId="33" fillId="8" borderId="61" xfId="0" applyNumberFormat="1" applyFont="1" applyFill="1" applyBorder="1" applyAlignment="1" applyProtection="1">
      <alignment horizontal="center" vertical="center"/>
      <protection locked="0"/>
    </xf>
    <xf numFmtId="49" fontId="33" fillId="8" borderId="62" xfId="0" applyNumberFormat="1" applyFont="1" applyFill="1" applyBorder="1" applyAlignment="1" applyProtection="1">
      <alignment horizontal="center" vertical="center"/>
      <protection locked="0"/>
    </xf>
    <xf numFmtId="49" fontId="33" fillId="8" borderId="78" xfId="0" applyNumberFormat="1" applyFont="1" applyFill="1" applyBorder="1" applyAlignment="1" applyProtection="1">
      <alignment horizontal="center" vertical="center"/>
      <protection locked="0"/>
    </xf>
    <xf numFmtId="49" fontId="33" fillId="8" borderId="79" xfId="0" applyNumberFormat="1" applyFont="1" applyFill="1" applyBorder="1" applyAlignment="1" applyProtection="1">
      <alignment horizontal="center" vertical="center"/>
      <protection locked="0"/>
    </xf>
    <xf numFmtId="49" fontId="33" fillId="8" borderId="30" xfId="0" applyNumberFormat="1" applyFont="1" applyFill="1" applyBorder="1" applyAlignment="1" applyProtection="1">
      <alignment horizontal="center" vertical="center"/>
      <protection locked="0"/>
    </xf>
    <xf numFmtId="49" fontId="33" fillId="8" borderId="31" xfId="0" applyNumberFormat="1" applyFont="1" applyFill="1" applyBorder="1" applyAlignment="1" applyProtection="1">
      <alignment horizontal="center" vertical="center"/>
      <protection locked="0"/>
    </xf>
    <xf numFmtId="0" fontId="33" fillId="10" borderId="44" xfId="0" applyFont="1" applyFill="1" applyBorder="1" applyAlignment="1">
      <alignment horizontal="center" vertical="center" wrapText="1"/>
    </xf>
    <xf numFmtId="168" fontId="41" fillId="2" borderId="44" xfId="1" applyNumberFormat="1" applyFont="1" applyFill="1" applyBorder="1" applyAlignment="1" applyProtection="1">
      <alignment horizontal="right" vertical="center"/>
    </xf>
    <xf numFmtId="0" fontId="41" fillId="2" borderId="44" xfId="0" applyFont="1" applyFill="1" applyBorder="1" applyAlignment="1" applyProtection="1">
      <alignment horizontal="left" vertical="center"/>
      <protection locked="0"/>
    </xf>
    <xf numFmtId="0" fontId="12" fillId="2" borderId="44" xfId="0" applyFont="1" applyFill="1" applyBorder="1" applyAlignment="1" applyProtection="1">
      <alignment vertical="center" wrapText="1"/>
      <protection locked="0"/>
    </xf>
    <xf numFmtId="0" fontId="12" fillId="0" borderId="44" xfId="0" applyFont="1" applyBorder="1" applyAlignment="1" applyProtection="1">
      <alignment vertical="center" wrapText="1"/>
      <protection locked="0"/>
    </xf>
    <xf numFmtId="22" fontId="18" fillId="2" borderId="44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44" xfId="0" applyFont="1" applyBorder="1" applyAlignment="1" applyProtection="1">
      <alignment horizontal="center" vertical="center" wrapText="1"/>
      <protection locked="0"/>
    </xf>
    <xf numFmtId="49" fontId="22" fillId="2" borderId="44" xfId="0" applyNumberFormat="1" applyFont="1" applyFill="1" applyBorder="1" applyAlignment="1">
      <alignment horizontal="center" vertical="top" wrapText="1"/>
    </xf>
    <xf numFmtId="175" fontId="18" fillId="2" borderId="44" xfId="1" applyNumberFormat="1" applyFont="1" applyFill="1" applyBorder="1" applyAlignment="1" applyProtection="1">
      <alignment horizontal="center" vertical="center"/>
    </xf>
    <xf numFmtId="175" fontId="18" fillId="2" borderId="44" xfId="1" applyNumberFormat="1" applyFont="1" applyFill="1" applyBorder="1" applyAlignment="1" applyProtection="1">
      <alignment horizontal="center" vertical="center"/>
      <protection locked="0"/>
    </xf>
    <xf numFmtId="0" fontId="14" fillId="8" borderId="85" xfId="0" applyFont="1" applyFill="1" applyBorder="1" applyAlignment="1">
      <alignment horizontal="center" vertical="center" wrapText="1"/>
    </xf>
    <xf numFmtId="0" fontId="14" fillId="8" borderId="86" xfId="0" applyFont="1" applyFill="1" applyBorder="1" applyAlignment="1">
      <alignment horizontal="center" vertical="center" wrapText="1"/>
    </xf>
    <xf numFmtId="0" fontId="14" fillId="8" borderId="94" xfId="0" applyFont="1" applyFill="1" applyBorder="1" applyAlignment="1">
      <alignment horizontal="center" vertical="center" wrapText="1"/>
    </xf>
    <xf numFmtId="175" fontId="12" fillId="2" borderId="44" xfId="1" applyNumberFormat="1" applyFont="1" applyFill="1" applyBorder="1" applyAlignment="1" applyProtection="1">
      <alignment horizontal="right" vertical="center"/>
      <protection locked="0"/>
    </xf>
    <xf numFmtId="49" fontId="22" fillId="2" borderId="44" xfId="0" applyNumberFormat="1" applyFont="1" applyFill="1" applyBorder="1" applyAlignment="1" applyProtection="1">
      <alignment horizontal="center" vertical="top" wrapText="1"/>
      <protection locked="0"/>
    </xf>
    <xf numFmtId="175" fontId="18" fillId="2" borderId="44" xfId="1" applyNumberFormat="1" applyFont="1" applyFill="1" applyBorder="1" applyAlignment="1" applyProtection="1">
      <alignment horizontal="right" vertical="center"/>
    </xf>
    <xf numFmtId="22" fontId="18" fillId="2" borderId="108" xfId="2" applyNumberFormat="1" applyFont="1" applyFill="1" applyBorder="1" applyAlignment="1" applyProtection="1">
      <alignment horizontal="center" vertical="center" wrapText="1"/>
      <protection locked="0"/>
    </xf>
    <xf numFmtId="0" fontId="18" fillId="2" borderId="4" xfId="2" applyFont="1" applyFill="1" applyBorder="1" applyAlignment="1" applyProtection="1">
      <alignment horizontal="center" vertical="center" wrapText="1"/>
      <protection locked="0"/>
    </xf>
    <xf numFmtId="0" fontId="18" fillId="2" borderId="22" xfId="2" applyFont="1" applyFill="1" applyBorder="1" applyAlignment="1" applyProtection="1">
      <alignment horizontal="center" vertical="center" wrapText="1"/>
      <protection locked="0"/>
    </xf>
    <xf numFmtId="0" fontId="18" fillId="2" borderId="108" xfId="2" applyFont="1" applyFill="1" applyBorder="1" applyAlignment="1" applyProtection="1">
      <alignment horizontal="center" vertical="center" wrapText="1"/>
      <protection locked="0"/>
    </xf>
    <xf numFmtId="4" fontId="12" fillId="2" borderId="44" xfId="1" applyNumberFormat="1" applyFont="1" applyFill="1" applyBorder="1" applyAlignment="1" applyProtection="1">
      <alignment horizontal="right" vertical="center"/>
      <protection locked="0"/>
    </xf>
    <xf numFmtId="4" fontId="18" fillId="2" borderId="42" xfId="1" applyNumberFormat="1" applyFont="1" applyFill="1" applyBorder="1" applyAlignment="1" applyProtection="1">
      <alignment horizontal="right" vertical="center"/>
    </xf>
    <xf numFmtId="4" fontId="18" fillId="2" borderId="45" xfId="1" applyNumberFormat="1" applyFont="1" applyFill="1" applyBorder="1" applyAlignment="1" applyProtection="1">
      <alignment horizontal="right" vertical="center"/>
    </xf>
    <xf numFmtId="0" fontId="14" fillId="11" borderId="42" xfId="2" applyFont="1" applyFill="1" applyBorder="1" applyAlignment="1">
      <alignment horizontal="center" vertical="center" wrapText="1"/>
    </xf>
    <xf numFmtId="0" fontId="14" fillId="11" borderId="43" xfId="2" applyFont="1" applyFill="1" applyBorder="1" applyAlignment="1">
      <alignment horizontal="center" vertical="center" wrapText="1"/>
    </xf>
    <xf numFmtId="0" fontId="14" fillId="11" borderId="45" xfId="2" applyFont="1" applyFill="1" applyBorder="1" applyAlignment="1">
      <alignment horizontal="center" vertical="center" wrapText="1"/>
    </xf>
    <xf numFmtId="22" fontId="18" fillId="2" borderId="44" xfId="2" applyNumberFormat="1" applyFont="1" applyFill="1" applyBorder="1" applyAlignment="1" applyProtection="1">
      <alignment horizontal="center" vertical="center" wrapText="1"/>
      <protection locked="0"/>
    </xf>
    <xf numFmtId="0" fontId="18" fillId="2" borderId="44" xfId="2" applyFont="1" applyFill="1" applyBorder="1" applyAlignment="1" applyProtection="1">
      <alignment horizontal="center" vertical="center" wrapText="1"/>
      <protection locked="0"/>
    </xf>
    <xf numFmtId="0" fontId="12" fillId="0" borderId="44" xfId="2" applyFont="1" applyBorder="1" applyAlignment="1" applyProtection="1">
      <alignment horizontal="center" vertical="top"/>
      <protection locked="0"/>
    </xf>
    <xf numFmtId="0" fontId="12" fillId="6" borderId="44" xfId="2" applyFont="1" applyFill="1" applyBorder="1" applyAlignment="1" applyProtection="1">
      <alignment horizontal="center" vertical="top" wrapText="1"/>
      <protection locked="0"/>
    </xf>
    <xf numFmtId="0" fontId="12" fillId="2" borderId="44" xfId="2" applyFont="1" applyFill="1" applyBorder="1" applyAlignment="1" applyProtection="1">
      <alignment horizontal="left" vertical="center" wrapText="1"/>
      <protection locked="0"/>
    </xf>
    <xf numFmtId="0" fontId="14" fillId="12" borderId="100" xfId="0" applyFont="1" applyFill="1" applyBorder="1" applyAlignment="1">
      <alignment horizontal="center" vertical="center" wrapText="1"/>
    </xf>
    <xf numFmtId="0" fontId="14" fillId="12" borderId="130" xfId="0" applyFont="1" applyFill="1" applyBorder="1" applyAlignment="1">
      <alignment horizontal="center" vertical="center" wrapText="1"/>
    </xf>
    <xf numFmtId="0" fontId="17" fillId="12" borderId="130" xfId="0" applyFont="1" applyFill="1" applyBorder="1" applyAlignment="1">
      <alignment horizontal="center" vertical="center" wrapText="1"/>
    </xf>
    <xf numFmtId="0" fontId="14" fillId="11" borderId="61" xfId="2" applyFont="1" applyFill="1" applyBorder="1" applyAlignment="1">
      <alignment horizontal="center" vertical="center" wrapText="1"/>
    </xf>
    <xf numFmtId="0" fontId="14" fillId="11" borderId="62" xfId="2" applyFont="1" applyFill="1" applyBorder="1" applyAlignment="1">
      <alignment horizontal="center" vertical="center" wrapText="1"/>
    </xf>
    <xf numFmtId="0" fontId="31" fillId="12" borderId="62" xfId="2" applyFont="1" applyFill="1" applyBorder="1" applyAlignment="1">
      <alignment vertical="center" wrapText="1"/>
    </xf>
    <xf numFmtId="0" fontId="31" fillId="12" borderId="64" xfId="2" applyFont="1" applyFill="1" applyBorder="1" applyAlignment="1">
      <alignment vertical="center" wrapText="1"/>
    </xf>
    <xf numFmtId="0" fontId="44" fillId="6" borderId="0" xfId="0" applyFont="1" applyFill="1" applyAlignment="1">
      <alignment horizontal="center" vertical="center" wrapText="1"/>
    </xf>
    <xf numFmtId="0" fontId="14" fillId="8" borderId="137" xfId="0" applyFont="1" applyFill="1" applyBorder="1" applyAlignment="1">
      <alignment horizontal="left" vertical="center"/>
    </xf>
    <xf numFmtId="0" fontId="14" fillId="8" borderId="39" xfId="0" applyFont="1" applyFill="1" applyBorder="1" applyAlignment="1">
      <alignment horizontal="left" vertical="center"/>
    </xf>
    <xf numFmtId="176" fontId="18" fillId="6" borderId="42" xfId="0" applyNumberFormat="1" applyFont="1" applyFill="1" applyBorder="1" applyAlignment="1">
      <alignment horizontal="center" vertical="center" wrapText="1"/>
    </xf>
    <xf numFmtId="176" fontId="18" fillId="6" borderId="43" xfId="0" applyNumberFormat="1" applyFont="1" applyFill="1" applyBorder="1" applyAlignment="1">
      <alignment horizontal="center" vertical="center" wrapText="1"/>
    </xf>
    <xf numFmtId="176" fontId="18" fillId="6" borderId="45" xfId="0" applyNumberFormat="1" applyFont="1" applyFill="1" applyBorder="1" applyAlignment="1">
      <alignment horizontal="center" vertical="center" wrapText="1"/>
    </xf>
    <xf numFmtId="0" fontId="12" fillId="6" borderId="0" xfId="0" applyFont="1" applyFill="1" applyAlignment="1" applyProtection="1">
      <alignment vertical="center" wrapText="1"/>
      <protection locked="0"/>
    </xf>
    <xf numFmtId="0" fontId="12" fillId="6" borderId="0" xfId="0" applyFont="1" applyFill="1" applyAlignment="1">
      <alignment vertical="center" wrapText="1"/>
    </xf>
    <xf numFmtId="0" fontId="12" fillId="6" borderId="52" xfId="0" applyFont="1" applyFill="1" applyBorder="1" applyAlignment="1">
      <alignment vertical="center" wrapText="1"/>
    </xf>
    <xf numFmtId="0" fontId="14" fillId="8" borderId="64" xfId="0" applyFont="1" applyFill="1" applyBorder="1" applyAlignment="1">
      <alignment horizontal="center" vertical="center"/>
    </xf>
    <xf numFmtId="0" fontId="18" fillId="2" borderId="66" xfId="0" applyFont="1" applyFill="1" applyBorder="1" applyAlignment="1" applyProtection="1">
      <alignment horizontal="left" vertical="center" wrapText="1"/>
      <protection locked="0"/>
    </xf>
    <xf numFmtId="0" fontId="18" fillId="0" borderId="67" xfId="0" applyFont="1" applyBorder="1" applyAlignment="1" applyProtection="1">
      <alignment horizontal="left" vertical="center" wrapText="1"/>
      <protection locked="0"/>
    </xf>
    <xf numFmtId="0" fontId="18" fillId="0" borderId="125" xfId="0" applyFont="1" applyBorder="1" applyAlignment="1" applyProtection="1">
      <alignment horizontal="left" vertical="center" wrapText="1"/>
      <protection locked="0"/>
    </xf>
    <xf numFmtId="0" fontId="14" fillId="8" borderId="92" xfId="0" applyFont="1" applyFill="1" applyBorder="1" applyAlignment="1">
      <alignment horizontal="left" vertical="center"/>
    </xf>
    <xf numFmtId="0" fontId="14" fillId="8" borderId="24" xfId="0" applyFont="1" applyFill="1" applyBorder="1" applyAlignment="1">
      <alignment horizontal="left" vertical="center"/>
    </xf>
    <xf numFmtId="0" fontId="18" fillId="2" borderId="138" xfId="0" applyFont="1" applyFill="1" applyBorder="1" applyAlignment="1" applyProtection="1">
      <alignment horizontal="left" vertical="center" wrapText="1"/>
      <protection locked="0"/>
    </xf>
    <xf numFmtId="0" fontId="18" fillId="0" borderId="139" xfId="0" applyFont="1" applyBorder="1" applyAlignment="1" applyProtection="1">
      <alignment horizontal="left" vertical="center" wrapText="1"/>
      <protection locked="0"/>
    </xf>
    <xf numFmtId="0" fontId="18" fillId="0" borderId="140" xfId="0" applyFont="1" applyBorder="1" applyAlignment="1" applyProtection="1">
      <alignment horizontal="left" vertical="center" wrapText="1"/>
      <protection locked="0"/>
    </xf>
    <xf numFmtId="0" fontId="12" fillId="2" borderId="62" xfId="0" applyFont="1" applyFill="1" applyBorder="1" applyAlignment="1" applyProtection="1">
      <alignment horizontal="left" vertical="center" wrapText="1"/>
      <protection locked="0"/>
    </xf>
    <xf numFmtId="0" fontId="12" fillId="0" borderId="62" xfId="0" applyFont="1" applyBorder="1" applyAlignment="1">
      <alignment horizontal="left" vertical="center" wrapText="1"/>
    </xf>
    <xf numFmtId="0" fontId="12" fillId="0" borderId="64" xfId="0" applyFont="1" applyBorder="1" applyAlignment="1">
      <alignment horizontal="left" vertical="center" wrapText="1"/>
    </xf>
    <xf numFmtId="0" fontId="14" fillId="3" borderId="40" xfId="0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/>
    </xf>
    <xf numFmtId="0" fontId="14" fillId="3" borderId="41" xfId="0" applyFont="1" applyFill="1" applyBorder="1" applyAlignment="1">
      <alignment horizontal="center" vertical="center"/>
    </xf>
    <xf numFmtId="0" fontId="18" fillId="2" borderId="44" xfId="0" applyFont="1" applyFill="1" applyBorder="1" applyAlignment="1">
      <alignment horizontal="left" vertical="center" wrapText="1"/>
    </xf>
    <xf numFmtId="0" fontId="14" fillId="8" borderId="61" xfId="0" applyFont="1" applyFill="1" applyBorder="1" applyAlignment="1">
      <alignment horizontal="left" vertical="center"/>
    </xf>
    <xf numFmtId="0" fontId="14" fillId="8" borderId="62" xfId="0" applyFont="1" applyFill="1" applyBorder="1" applyAlignment="1">
      <alignment horizontal="left" vertical="center"/>
    </xf>
    <xf numFmtId="0" fontId="18" fillId="2" borderId="62" xfId="0" applyFont="1" applyFill="1" applyBorder="1" applyAlignment="1">
      <alignment horizontal="left" vertical="center"/>
    </xf>
    <xf numFmtId="4" fontId="18" fillId="2" borderId="4" xfId="0" applyNumberFormat="1" applyFont="1" applyFill="1" applyBorder="1" applyAlignment="1">
      <alignment horizontal="center" vertical="center" wrapText="1"/>
    </xf>
    <xf numFmtId="49" fontId="12" fillId="6" borderId="54" xfId="0" applyNumberFormat="1" applyFont="1" applyFill="1" applyBorder="1" applyAlignment="1" applyProtection="1">
      <alignment horizontal="left" vertical="center" wrapText="1"/>
      <protection locked="0"/>
    </xf>
    <xf numFmtId="0" fontId="14" fillId="8" borderId="69" xfId="0" applyFont="1" applyFill="1" applyBorder="1" applyAlignment="1">
      <alignment horizontal="center" vertical="center" wrapText="1"/>
    </xf>
    <xf numFmtId="0" fontId="14" fillId="8" borderId="37" xfId="0" applyFont="1" applyFill="1" applyBorder="1" applyAlignment="1">
      <alignment horizontal="center" vertical="center" wrapText="1"/>
    </xf>
    <xf numFmtId="168" fontId="12" fillId="2" borderId="44" xfId="1" applyNumberFormat="1" applyFont="1" applyFill="1" applyBorder="1" applyAlignment="1" applyProtection="1">
      <alignment horizontal="center" vertical="center" wrapText="1"/>
      <protection locked="0"/>
    </xf>
    <xf numFmtId="168" fontId="16" fillId="2" borderId="11" xfId="1" applyNumberFormat="1" applyFont="1" applyFill="1" applyBorder="1" applyAlignment="1" applyProtection="1">
      <alignment horizontal="center" vertical="center" wrapText="1"/>
      <protection locked="0"/>
    </xf>
    <xf numFmtId="168" fontId="16" fillId="2" borderId="0" xfId="1" applyNumberFormat="1" applyFont="1" applyFill="1" applyBorder="1" applyAlignment="1" applyProtection="1">
      <alignment horizontal="center" vertical="center" wrapText="1"/>
      <protection locked="0"/>
    </xf>
    <xf numFmtId="165" fontId="12" fillId="9" borderId="44" xfId="0" applyNumberFormat="1" applyFont="1" applyFill="1" applyBorder="1" applyAlignment="1">
      <alignment horizontal="center" vertical="center"/>
    </xf>
    <xf numFmtId="49" fontId="14" fillId="8" borderId="61" xfId="0" applyNumberFormat="1" applyFont="1" applyFill="1" applyBorder="1" applyAlignment="1">
      <alignment horizontal="center" vertical="center"/>
    </xf>
    <xf numFmtId="49" fontId="14" fillId="8" borderId="78" xfId="0" applyNumberFormat="1" applyFont="1" applyFill="1" applyBorder="1" applyAlignment="1">
      <alignment horizontal="center" vertical="center"/>
    </xf>
    <xf numFmtId="49" fontId="14" fillId="8" borderId="79" xfId="0" applyNumberFormat="1" applyFont="1" applyFill="1" applyBorder="1" applyAlignment="1">
      <alignment horizontal="center" vertical="center"/>
    </xf>
    <xf numFmtId="49" fontId="14" fillId="8" borderId="31" xfId="0" applyNumberFormat="1" applyFont="1" applyFill="1" applyBorder="1" applyAlignment="1">
      <alignment horizontal="center" vertical="center"/>
    </xf>
  </cellXfs>
  <cellStyles count="6">
    <cellStyle name="Euro" xfId="1" xr:uid="{83141487-7F27-43C2-9CB6-12E64043B4DD}"/>
    <cellStyle name="Euro 2" xfId="4" xr:uid="{7D5FA9D7-E40A-4331-8429-D05F1C03C1B9}"/>
    <cellStyle name="Hyperlink" xfId="5" builtinId="8"/>
    <cellStyle name="Normal" xfId="0" builtinId="0"/>
    <cellStyle name="Normal 2" xfId="2" xr:uid="{09A456E7-1B5A-4A05-AED4-452B8FDF0915}"/>
    <cellStyle name="Normal 3" xfId="3" xr:uid="{52F6832A-AC5F-4E6C-9745-0D769527B499}"/>
  </cellStyles>
  <dxfs count="79"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lor rgb="FFFF0000"/>
      </font>
    </dxf>
    <dxf>
      <font>
        <color indexed="9"/>
        <name val="Cambria"/>
        <scheme val="none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lor rgb="FFFF0000"/>
      </font>
    </dxf>
    <dxf>
      <font>
        <color indexed="9"/>
        <name val="Cambria"/>
        <scheme val="none"/>
      </font>
    </dxf>
    <dxf>
      <font>
        <color indexed="9"/>
        <name val="Cambria"/>
        <scheme val="none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indexed="9"/>
        <name val="Cambria"/>
        <scheme val="none"/>
      </font>
    </dxf>
    <dxf>
      <font>
        <color indexed="9"/>
        <name val="Cambria"/>
        <scheme val="none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indexed="9"/>
        <name val="Cambria"/>
        <scheme val="none"/>
      </font>
    </dxf>
    <dxf>
      <font>
        <color indexed="9"/>
        <name val="Cambria"/>
        <scheme val="none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13213C"/>
      <color rgb="FFE6DFCE"/>
      <color rgb="FF0047BA"/>
      <color rgb="FF000000"/>
      <color rgb="FF003A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EX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EX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EX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EX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EX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EX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EX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EX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EX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EX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EX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584200</xdr:colOff>
      <xdr:row>5</xdr:row>
      <xdr:rowOff>76200</xdr:rowOff>
    </xdr:from>
    <xdr:to>
      <xdr:col>7</xdr:col>
      <xdr:colOff>568123</xdr:colOff>
      <xdr:row>8</xdr:row>
      <xdr:rowOff>26391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398B0A-79FE-41B0-B471-CF1F95B7C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8333" y="1320800"/>
          <a:ext cx="1787323" cy="5767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182880</xdr:colOff>
      <xdr:row>1</xdr:row>
      <xdr:rowOff>266700</xdr:rowOff>
    </xdr:from>
    <xdr:to>
      <xdr:col>2</xdr:col>
      <xdr:colOff>463912</xdr:colOff>
      <xdr:row>1</xdr:row>
      <xdr:rowOff>681941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508D11-E9D4-452E-8A17-22A2DF6C8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" y="426720"/>
          <a:ext cx="1286872" cy="41524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18</xdr:col>
      <xdr:colOff>68580</xdr:colOff>
      <xdr:row>1</xdr:row>
      <xdr:rowOff>701040</xdr:rowOff>
    </xdr:to>
    <xdr:pic>
      <xdr:nvPicPr>
        <xdr:cNvPr id="3" name="Graphic 2" descr="Back with solid fill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26F651-20E8-4D1E-B4F8-D8E7497EE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8930640" y="160020"/>
          <a:ext cx="701040" cy="70104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198120</xdr:colOff>
      <xdr:row>1</xdr:row>
      <xdr:rowOff>198120</xdr:rowOff>
    </xdr:from>
    <xdr:to>
      <xdr:col>2</xdr:col>
      <xdr:colOff>479152</xdr:colOff>
      <xdr:row>1</xdr:row>
      <xdr:rowOff>613361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EF5D751-9EA6-45E1-AC18-0AFDC561E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" y="358140"/>
          <a:ext cx="1286872" cy="41524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18</xdr:col>
      <xdr:colOff>68580</xdr:colOff>
      <xdr:row>1</xdr:row>
      <xdr:rowOff>701040</xdr:rowOff>
    </xdr:to>
    <xdr:pic>
      <xdr:nvPicPr>
        <xdr:cNvPr id="6" name="Graphic 5" descr="Back with solid fill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578FF8-78A4-4335-B6E8-A78F61AAB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8846820" y="160020"/>
          <a:ext cx="701040" cy="70104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137160</xdr:colOff>
      <xdr:row>1</xdr:row>
      <xdr:rowOff>167640</xdr:rowOff>
    </xdr:from>
    <xdr:to>
      <xdr:col>2</xdr:col>
      <xdr:colOff>349612</xdr:colOff>
      <xdr:row>1</xdr:row>
      <xdr:rowOff>582881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D02950A-8897-4882-8446-D45033C0E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" y="327660"/>
          <a:ext cx="1286872" cy="41524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19</xdr:col>
      <xdr:colOff>68580</xdr:colOff>
      <xdr:row>1</xdr:row>
      <xdr:rowOff>701040</xdr:rowOff>
    </xdr:to>
    <xdr:pic>
      <xdr:nvPicPr>
        <xdr:cNvPr id="6" name="Graphic 5" descr="Back with solid fill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3F5AED-37B0-4314-AD1A-A8E31F30D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8473440" y="160020"/>
          <a:ext cx="701040" cy="7010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243840</xdr:rowOff>
    </xdr:from>
    <xdr:to>
      <xdr:col>2</xdr:col>
      <xdr:colOff>692512</xdr:colOff>
      <xdr:row>1</xdr:row>
      <xdr:rowOff>659081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0407374-AF6C-438E-A13B-53D4704B2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6320" y="358140"/>
          <a:ext cx="1286872" cy="41524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19</xdr:col>
      <xdr:colOff>68580</xdr:colOff>
      <xdr:row>1</xdr:row>
      <xdr:rowOff>701040</xdr:rowOff>
    </xdr:to>
    <xdr:pic>
      <xdr:nvPicPr>
        <xdr:cNvPr id="6" name="Graphic 5" descr="Back with solid fill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E1BEEF-C0A4-4C34-98D8-6427CCDDB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386060" y="114300"/>
          <a:ext cx="701040" cy="7010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243840</xdr:rowOff>
    </xdr:from>
    <xdr:to>
      <xdr:col>2</xdr:col>
      <xdr:colOff>692512</xdr:colOff>
      <xdr:row>1</xdr:row>
      <xdr:rowOff>659081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CD800F5-5DB0-45A7-A433-BE6039813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6320" y="403860"/>
          <a:ext cx="1286872" cy="415241"/>
        </a:xfrm>
        <a:prstGeom prst="rect">
          <a:avLst/>
        </a:prstGeom>
      </xdr:spPr>
    </xdr:pic>
    <xdr:clientData/>
  </xdr:twoCellAnchor>
  <xdr:twoCellAnchor editAs="oneCell">
    <xdr:from>
      <xdr:col>13</xdr:col>
      <xdr:colOff>53340</xdr:colOff>
      <xdr:row>1</xdr:row>
      <xdr:rowOff>60960</xdr:rowOff>
    </xdr:from>
    <xdr:to>
      <xdr:col>19</xdr:col>
      <xdr:colOff>121920</xdr:colOff>
      <xdr:row>2</xdr:row>
      <xdr:rowOff>0</xdr:rowOff>
    </xdr:to>
    <xdr:pic>
      <xdr:nvPicPr>
        <xdr:cNvPr id="9" name="Graphic 8" descr="Back with solid fill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DBDDED-BC06-4CE9-B7A4-19582F8E4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9707880" y="220980"/>
          <a:ext cx="701040" cy="7010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144780</xdr:colOff>
      <xdr:row>1</xdr:row>
      <xdr:rowOff>243840</xdr:rowOff>
    </xdr:from>
    <xdr:to>
      <xdr:col>2</xdr:col>
      <xdr:colOff>646792</xdr:colOff>
      <xdr:row>1</xdr:row>
      <xdr:rowOff>659081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8977228-AD61-4A98-A1AA-739FA3E75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" y="403860"/>
          <a:ext cx="1286872" cy="41524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19</xdr:col>
      <xdr:colOff>68580</xdr:colOff>
      <xdr:row>1</xdr:row>
      <xdr:rowOff>701040</xdr:rowOff>
    </xdr:to>
    <xdr:pic>
      <xdr:nvPicPr>
        <xdr:cNvPr id="6" name="Graphic 5" descr="Back with solid fill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1C6045-6892-4B9C-BCD2-1708CA023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9654540" y="160020"/>
          <a:ext cx="701040" cy="7010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259080</xdr:colOff>
      <xdr:row>1</xdr:row>
      <xdr:rowOff>228600</xdr:rowOff>
    </xdr:from>
    <xdr:to>
      <xdr:col>2</xdr:col>
      <xdr:colOff>623932</xdr:colOff>
      <xdr:row>1</xdr:row>
      <xdr:rowOff>643841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D073A33-451D-4E1D-9A3A-0F9B4EAE7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" y="388620"/>
          <a:ext cx="1286872" cy="41524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18</xdr:col>
      <xdr:colOff>68580</xdr:colOff>
      <xdr:row>1</xdr:row>
      <xdr:rowOff>701040</xdr:rowOff>
    </xdr:to>
    <xdr:pic>
      <xdr:nvPicPr>
        <xdr:cNvPr id="5" name="Graphic 4" descr="Back with solid fill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7450B6-073C-4B70-B41F-5ECA17381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8793480" y="160020"/>
          <a:ext cx="701040" cy="7010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182880</xdr:colOff>
      <xdr:row>1</xdr:row>
      <xdr:rowOff>266700</xdr:rowOff>
    </xdr:from>
    <xdr:to>
      <xdr:col>2</xdr:col>
      <xdr:colOff>463912</xdr:colOff>
      <xdr:row>1</xdr:row>
      <xdr:rowOff>681941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13781BE-F43C-426E-A527-BFBD49FED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" y="426720"/>
          <a:ext cx="1286872" cy="41524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18</xdr:col>
      <xdr:colOff>68580</xdr:colOff>
      <xdr:row>1</xdr:row>
      <xdr:rowOff>701040</xdr:rowOff>
    </xdr:to>
    <xdr:pic>
      <xdr:nvPicPr>
        <xdr:cNvPr id="6" name="Graphic 5" descr="Back with solid fill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2DBD15-A553-4750-BA8F-1D2B31C77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8846820" y="160020"/>
          <a:ext cx="701040" cy="70104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137160</xdr:colOff>
      <xdr:row>1</xdr:row>
      <xdr:rowOff>243840</xdr:rowOff>
    </xdr:from>
    <xdr:to>
      <xdr:col>2</xdr:col>
      <xdr:colOff>639172</xdr:colOff>
      <xdr:row>1</xdr:row>
      <xdr:rowOff>659081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A626103-04CA-4909-972D-98479B361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" y="403860"/>
          <a:ext cx="1286872" cy="415241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1</xdr:row>
      <xdr:rowOff>91440</xdr:rowOff>
    </xdr:from>
    <xdr:to>
      <xdr:col>18</xdr:col>
      <xdr:colOff>53340</xdr:colOff>
      <xdr:row>2</xdr:row>
      <xdr:rowOff>30480</xdr:rowOff>
    </xdr:to>
    <xdr:pic>
      <xdr:nvPicPr>
        <xdr:cNvPr id="6" name="Graphic 5" descr="Back with solid fill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77E4B5-6CA7-4319-9A76-D638F9C3E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9471660" y="251460"/>
          <a:ext cx="701040" cy="7010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129540</xdr:colOff>
      <xdr:row>1</xdr:row>
      <xdr:rowOff>220980</xdr:rowOff>
    </xdr:from>
    <xdr:to>
      <xdr:col>2</xdr:col>
      <xdr:colOff>631552</xdr:colOff>
      <xdr:row>1</xdr:row>
      <xdr:rowOff>636221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3A9AE2D-89A7-4CBC-A5A1-7C0570BD9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" y="381000"/>
          <a:ext cx="1286872" cy="41524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18</xdr:col>
      <xdr:colOff>68580</xdr:colOff>
      <xdr:row>1</xdr:row>
      <xdr:rowOff>701040</xdr:rowOff>
    </xdr:to>
    <xdr:pic>
      <xdr:nvPicPr>
        <xdr:cNvPr id="6" name="Graphic 5" descr="Back with solid fill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DADAA4-BE85-4339-AEDF-7CBCC93DA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8793480" y="160020"/>
          <a:ext cx="701040" cy="70104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205740</xdr:colOff>
      <xdr:row>1</xdr:row>
      <xdr:rowOff>190500</xdr:rowOff>
    </xdr:from>
    <xdr:to>
      <xdr:col>2</xdr:col>
      <xdr:colOff>707752</xdr:colOff>
      <xdr:row>1</xdr:row>
      <xdr:rowOff>605741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3381748-C4CD-4F4E-9FAD-C4E65858B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" y="350520"/>
          <a:ext cx="1286872" cy="415241"/>
        </a:xfrm>
        <a:prstGeom prst="rect">
          <a:avLst/>
        </a:prstGeom>
      </xdr:spPr>
    </xdr:pic>
    <xdr:clientData/>
  </xdr:twoCellAnchor>
  <xdr:twoCellAnchor editAs="oneCell">
    <xdr:from>
      <xdr:col>12</xdr:col>
      <xdr:colOff>45720</xdr:colOff>
      <xdr:row>1</xdr:row>
      <xdr:rowOff>7620</xdr:rowOff>
    </xdr:from>
    <xdr:to>
      <xdr:col>18</xdr:col>
      <xdr:colOff>114300</xdr:colOff>
      <xdr:row>1</xdr:row>
      <xdr:rowOff>708660</xdr:rowOff>
    </xdr:to>
    <xdr:pic>
      <xdr:nvPicPr>
        <xdr:cNvPr id="6" name="Graphic 5" descr="Back with solid fill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FCAC37-7D7E-4E62-B57C-78370B218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8839200" y="167640"/>
          <a:ext cx="701040" cy="70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4A389-C758-45DE-86CA-97A480B16051}">
  <dimension ref="B2:H26"/>
  <sheetViews>
    <sheetView tabSelected="1" zoomScale="90" zoomScaleNormal="90" workbookViewId="0"/>
  </sheetViews>
  <sheetFormatPr defaultColWidth="8.77734375" defaultRowHeight="14.4"/>
  <cols>
    <col min="1" max="1" width="8.77734375" style="5"/>
    <col min="2" max="2" width="17.6640625" style="5" customWidth="1"/>
    <col min="3" max="7" width="8.77734375" style="5"/>
    <col min="8" max="8" width="28" style="5" customWidth="1"/>
    <col min="9" max="16384" width="8.77734375" style="5"/>
  </cols>
  <sheetData>
    <row r="2" spans="2:8" s="6" customFormat="1" ht="33">
      <c r="B2" s="7" t="s">
        <v>205</v>
      </c>
      <c r="H2" s="11" t="s">
        <v>193</v>
      </c>
    </row>
    <row r="3" spans="2:8" s="6" customFormat="1" ht="6.6" customHeight="1"/>
    <row r="4" spans="2:8" s="6" customFormat="1" ht="42.6" customHeight="1">
      <c r="B4" s="8" t="s">
        <v>179</v>
      </c>
    </row>
    <row r="5" spans="2:8" ht="10.050000000000001" customHeight="1"/>
    <row r="6" spans="2:8" ht="19.95" customHeight="1">
      <c r="B6" s="10" t="s">
        <v>141</v>
      </c>
    </row>
    <row r="7" spans="2:8" ht="10.050000000000001" customHeight="1">
      <c r="B7" s="9"/>
    </row>
    <row r="8" spans="2:8" ht="19.95" customHeight="1">
      <c r="B8" s="10" t="s">
        <v>176</v>
      </c>
    </row>
    <row r="9" spans="2:8" ht="10.050000000000001" customHeight="1">
      <c r="B9" s="9"/>
    </row>
    <row r="10" spans="2:8" ht="19.95" customHeight="1">
      <c r="B10" s="10" t="s">
        <v>178</v>
      </c>
    </row>
    <row r="11" spans="2:8" ht="10.050000000000001" customHeight="1">
      <c r="B11" s="9"/>
    </row>
    <row r="12" spans="2:8" ht="19.95" customHeight="1">
      <c r="B12" s="10" t="s">
        <v>142</v>
      </c>
    </row>
    <row r="13" spans="2:8" ht="10.050000000000001" customHeight="1">
      <c r="B13" s="9"/>
    </row>
    <row r="14" spans="2:8" ht="19.95" customHeight="1">
      <c r="B14" s="10" t="s">
        <v>177</v>
      </c>
    </row>
    <row r="15" spans="2:8" ht="10.050000000000001" customHeight="1">
      <c r="B15" s="9"/>
    </row>
    <row r="16" spans="2:8" ht="19.95" customHeight="1">
      <c r="B16" s="10" t="s">
        <v>143</v>
      </c>
    </row>
    <row r="18" spans="2:2" ht="19.95" customHeight="1">
      <c r="B18" s="10" t="s">
        <v>144</v>
      </c>
    </row>
    <row r="19" spans="2:2" ht="10.050000000000001" customHeight="1">
      <c r="B19" s="9"/>
    </row>
    <row r="20" spans="2:2" ht="19.95" customHeight="1">
      <c r="B20" s="10" t="s">
        <v>145</v>
      </c>
    </row>
    <row r="21" spans="2:2" ht="10.050000000000001" customHeight="1">
      <c r="B21" s="9"/>
    </row>
    <row r="22" spans="2:2" ht="19.95" customHeight="1">
      <c r="B22" s="10" t="s">
        <v>194</v>
      </c>
    </row>
    <row r="23" spans="2:2" ht="10.050000000000001" customHeight="1">
      <c r="B23" s="9"/>
    </row>
    <row r="24" spans="2:2" ht="19.95" customHeight="1">
      <c r="B24" s="10" t="s">
        <v>175</v>
      </c>
    </row>
    <row r="25" spans="2:2" ht="10.050000000000001" customHeight="1">
      <c r="B25" s="9"/>
    </row>
    <row r="26" spans="2:2" ht="19.95" customHeight="1">
      <c r="B26" s="10" t="s">
        <v>146</v>
      </c>
    </row>
  </sheetData>
  <hyperlinks>
    <hyperlink ref="B6" location="'EURO EN'!J5" display="EURO ENGLISH" xr:uid="{F44F78DF-1030-4317-A066-D0406C2BDED1}"/>
    <hyperlink ref="B8" location="'EURO SP'!J5" display="EURO SPANISH" xr:uid="{AB676336-75AA-4998-B19A-6CBB2B29B64E}"/>
    <hyperlink ref="B12" location="ARGENTINA!I5" display="ARGENTINA" xr:uid="{24BC7D88-D287-41C5-895E-DA2999DF6C9A}"/>
    <hyperlink ref="B16" location="COLOMBIA!I5" display="COLOMBIA" xr:uid="{C9A793E9-5896-4E24-9081-D3821C161AF3}"/>
    <hyperlink ref="B18" location="'ECUADOR-HAITI'!I5" display="ECUADOR-HAITI" xr:uid="{0F45F3D9-A070-44A4-B5A3-A35934D042DF}"/>
    <hyperlink ref="B20" location="MEXICO!I5" display="MEXICO" xr:uid="{E277AE49-7706-4458-AE2E-489A7C9B7B4C}"/>
    <hyperlink ref="B26" location="'USA-NY'!H6" display="USA-NY" xr:uid="{F4C2CB2B-8E0D-45B8-AE61-65090A4855AB}"/>
    <hyperlink ref="B24" location="URUGUAY!B8" display="URUGUAY" xr:uid="{97C38CC0-EC68-4AA3-93FE-22E7DD99E0ED}"/>
    <hyperlink ref="B10" location="'CZECH RPC'!J5" display="CZECH RPC" xr:uid="{49E31DFD-75F2-459E-BF00-DF2527190215}"/>
    <hyperlink ref="B22" location="PERU!B8" display="PERU" xr:uid="{8955608D-AE45-445A-BC31-B2603040DD65}"/>
    <hyperlink ref="B14" location="CHILE!Print_Area" display="CHILE" xr:uid="{EA9F7C11-01D4-4726-837A-D1B81AB61CEA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151BF-1BDF-41AD-9FF0-224517C7C38A}">
  <sheetPr>
    <pageSetUpPr fitToPage="1"/>
  </sheetPr>
  <dimension ref="A1:BA253"/>
  <sheetViews>
    <sheetView zoomScaleNormal="100" workbookViewId="0">
      <selection activeCell="B56" sqref="B56"/>
    </sheetView>
  </sheetViews>
  <sheetFormatPr defaultColWidth="9.21875" defaultRowHeight="0" customHeight="1" zeroHeight="1"/>
  <cols>
    <col min="1" max="1" width="1.6640625" style="19" customWidth="1"/>
    <col min="2" max="2" width="14.6640625" style="38" customWidth="1"/>
    <col min="3" max="3" width="12.88671875" style="38" customWidth="1"/>
    <col min="4" max="4" width="11.6640625" style="38" customWidth="1"/>
    <col min="5" max="5" width="14.6640625" style="38" customWidth="1"/>
    <col min="6" max="6" width="1.77734375" style="38" customWidth="1"/>
    <col min="7" max="7" width="11.44140625" style="38" customWidth="1"/>
    <col min="8" max="8" width="14.5546875" style="38" customWidth="1"/>
    <col min="9" max="10" width="14.6640625" style="38" customWidth="1"/>
    <col min="11" max="11" width="15.88671875" style="38" customWidth="1"/>
    <col min="12" max="12" width="1.6640625" style="20" customWidth="1"/>
    <col min="13" max="13" width="9.21875" style="20"/>
    <col min="14" max="14" width="9.21875" style="19" hidden="1" customWidth="1"/>
    <col min="15" max="18" width="0" style="19" hidden="1" customWidth="1"/>
    <col min="19" max="256" width="9.21875" style="19"/>
    <col min="257" max="257" width="11.44140625" style="19" customWidth="1"/>
    <col min="258" max="259" width="12.21875" style="19" customWidth="1"/>
    <col min="260" max="260" width="15.5546875" style="19" customWidth="1"/>
    <col min="261" max="261" width="1.77734375" style="19" customWidth="1"/>
    <col min="262" max="262" width="12.77734375" style="19" customWidth="1"/>
    <col min="263" max="263" width="12.44140625" style="19" bestFit="1" customWidth="1"/>
    <col min="264" max="264" width="6.5546875" style="19" customWidth="1"/>
    <col min="265" max="265" width="15.21875" style="19" customWidth="1"/>
    <col min="266" max="266" width="9" style="19" customWidth="1"/>
    <col min="267" max="267" width="7" style="19" customWidth="1"/>
    <col min="268" max="268" width="6.21875" style="19" customWidth="1"/>
    <col min="269" max="512" width="9.21875" style="19"/>
    <col min="513" max="513" width="11.44140625" style="19" customWidth="1"/>
    <col min="514" max="515" width="12.21875" style="19" customWidth="1"/>
    <col min="516" max="516" width="15.5546875" style="19" customWidth="1"/>
    <col min="517" max="517" width="1.77734375" style="19" customWidth="1"/>
    <col min="518" max="518" width="12.77734375" style="19" customWidth="1"/>
    <col min="519" max="519" width="12.44140625" style="19" bestFit="1" customWidth="1"/>
    <col min="520" max="520" width="6.5546875" style="19" customWidth="1"/>
    <col min="521" max="521" width="15.21875" style="19" customWidth="1"/>
    <col min="522" max="522" width="9" style="19" customWidth="1"/>
    <col min="523" max="523" width="7" style="19" customWidth="1"/>
    <col min="524" max="524" width="6.21875" style="19" customWidth="1"/>
    <col min="525" max="768" width="9.21875" style="19"/>
    <col min="769" max="769" width="11.44140625" style="19" customWidth="1"/>
    <col min="770" max="771" width="12.21875" style="19" customWidth="1"/>
    <col min="772" max="772" width="15.5546875" style="19" customWidth="1"/>
    <col min="773" max="773" width="1.77734375" style="19" customWidth="1"/>
    <col min="774" max="774" width="12.77734375" style="19" customWidth="1"/>
    <col min="775" max="775" width="12.44140625" style="19" bestFit="1" customWidth="1"/>
    <col min="776" max="776" width="6.5546875" style="19" customWidth="1"/>
    <col min="777" max="777" width="15.21875" style="19" customWidth="1"/>
    <col min="778" max="778" width="9" style="19" customWidth="1"/>
    <col min="779" max="779" width="7" style="19" customWidth="1"/>
    <col min="780" max="780" width="6.21875" style="19" customWidth="1"/>
    <col min="781" max="1024" width="9.21875" style="19"/>
    <col min="1025" max="1025" width="11.44140625" style="19" customWidth="1"/>
    <col min="1026" max="1027" width="12.21875" style="19" customWidth="1"/>
    <col min="1028" max="1028" width="15.5546875" style="19" customWidth="1"/>
    <col min="1029" max="1029" width="1.77734375" style="19" customWidth="1"/>
    <col min="1030" max="1030" width="12.77734375" style="19" customWidth="1"/>
    <col min="1031" max="1031" width="12.44140625" style="19" bestFit="1" customWidth="1"/>
    <col min="1032" max="1032" width="6.5546875" style="19" customWidth="1"/>
    <col min="1033" max="1033" width="15.21875" style="19" customWidth="1"/>
    <col min="1034" max="1034" width="9" style="19" customWidth="1"/>
    <col min="1035" max="1035" width="7" style="19" customWidth="1"/>
    <col min="1036" max="1036" width="6.21875" style="19" customWidth="1"/>
    <col min="1037" max="1280" width="9.21875" style="19"/>
    <col min="1281" max="1281" width="11.44140625" style="19" customWidth="1"/>
    <col min="1282" max="1283" width="12.21875" style="19" customWidth="1"/>
    <col min="1284" max="1284" width="15.5546875" style="19" customWidth="1"/>
    <col min="1285" max="1285" width="1.77734375" style="19" customWidth="1"/>
    <col min="1286" max="1286" width="12.77734375" style="19" customWidth="1"/>
    <col min="1287" max="1287" width="12.44140625" style="19" bestFit="1" customWidth="1"/>
    <col min="1288" max="1288" width="6.5546875" style="19" customWidth="1"/>
    <col min="1289" max="1289" width="15.21875" style="19" customWidth="1"/>
    <col min="1290" max="1290" width="9" style="19" customWidth="1"/>
    <col min="1291" max="1291" width="7" style="19" customWidth="1"/>
    <col min="1292" max="1292" width="6.21875" style="19" customWidth="1"/>
    <col min="1293" max="1536" width="9.21875" style="19"/>
    <col min="1537" max="1537" width="11.44140625" style="19" customWidth="1"/>
    <col min="1538" max="1539" width="12.21875" style="19" customWidth="1"/>
    <col min="1540" max="1540" width="15.5546875" style="19" customWidth="1"/>
    <col min="1541" max="1541" width="1.77734375" style="19" customWidth="1"/>
    <col min="1542" max="1542" width="12.77734375" style="19" customWidth="1"/>
    <col min="1543" max="1543" width="12.44140625" style="19" bestFit="1" customWidth="1"/>
    <col min="1544" max="1544" width="6.5546875" style="19" customWidth="1"/>
    <col min="1545" max="1545" width="15.21875" style="19" customWidth="1"/>
    <col min="1546" max="1546" width="9" style="19" customWidth="1"/>
    <col min="1547" max="1547" width="7" style="19" customWidth="1"/>
    <col min="1548" max="1548" width="6.21875" style="19" customWidth="1"/>
    <col min="1549" max="1792" width="9.21875" style="19"/>
    <col min="1793" max="1793" width="11.44140625" style="19" customWidth="1"/>
    <col min="1794" max="1795" width="12.21875" style="19" customWidth="1"/>
    <col min="1796" max="1796" width="15.5546875" style="19" customWidth="1"/>
    <col min="1797" max="1797" width="1.77734375" style="19" customWidth="1"/>
    <col min="1798" max="1798" width="12.77734375" style="19" customWidth="1"/>
    <col min="1799" max="1799" width="12.44140625" style="19" bestFit="1" customWidth="1"/>
    <col min="1800" max="1800" width="6.5546875" style="19" customWidth="1"/>
    <col min="1801" max="1801" width="15.21875" style="19" customWidth="1"/>
    <col min="1802" max="1802" width="9" style="19" customWidth="1"/>
    <col min="1803" max="1803" width="7" style="19" customWidth="1"/>
    <col min="1804" max="1804" width="6.21875" style="19" customWidth="1"/>
    <col min="1805" max="2048" width="9.21875" style="19"/>
    <col min="2049" max="2049" width="11.44140625" style="19" customWidth="1"/>
    <col min="2050" max="2051" width="12.21875" style="19" customWidth="1"/>
    <col min="2052" max="2052" width="15.5546875" style="19" customWidth="1"/>
    <col min="2053" max="2053" width="1.77734375" style="19" customWidth="1"/>
    <col min="2054" max="2054" width="12.77734375" style="19" customWidth="1"/>
    <col min="2055" max="2055" width="12.44140625" style="19" bestFit="1" customWidth="1"/>
    <col min="2056" max="2056" width="6.5546875" style="19" customWidth="1"/>
    <col min="2057" max="2057" width="15.21875" style="19" customWidth="1"/>
    <col min="2058" max="2058" width="9" style="19" customWidth="1"/>
    <col min="2059" max="2059" width="7" style="19" customWidth="1"/>
    <col min="2060" max="2060" width="6.21875" style="19" customWidth="1"/>
    <col min="2061" max="2304" width="9.21875" style="19"/>
    <col min="2305" max="2305" width="11.44140625" style="19" customWidth="1"/>
    <col min="2306" max="2307" width="12.21875" style="19" customWidth="1"/>
    <col min="2308" max="2308" width="15.5546875" style="19" customWidth="1"/>
    <col min="2309" max="2309" width="1.77734375" style="19" customWidth="1"/>
    <col min="2310" max="2310" width="12.77734375" style="19" customWidth="1"/>
    <col min="2311" max="2311" width="12.44140625" style="19" bestFit="1" customWidth="1"/>
    <col min="2312" max="2312" width="6.5546875" style="19" customWidth="1"/>
    <col min="2313" max="2313" width="15.21875" style="19" customWidth="1"/>
    <col min="2314" max="2314" width="9" style="19" customWidth="1"/>
    <col min="2315" max="2315" width="7" style="19" customWidth="1"/>
    <col min="2316" max="2316" width="6.21875" style="19" customWidth="1"/>
    <col min="2317" max="2560" width="9.21875" style="19"/>
    <col min="2561" max="2561" width="11.44140625" style="19" customWidth="1"/>
    <col min="2562" max="2563" width="12.21875" style="19" customWidth="1"/>
    <col min="2564" max="2564" width="15.5546875" style="19" customWidth="1"/>
    <col min="2565" max="2565" width="1.77734375" style="19" customWidth="1"/>
    <col min="2566" max="2566" width="12.77734375" style="19" customWidth="1"/>
    <col min="2567" max="2567" width="12.44140625" style="19" bestFit="1" customWidth="1"/>
    <col min="2568" max="2568" width="6.5546875" style="19" customWidth="1"/>
    <col min="2569" max="2569" width="15.21875" style="19" customWidth="1"/>
    <col min="2570" max="2570" width="9" style="19" customWidth="1"/>
    <col min="2571" max="2571" width="7" style="19" customWidth="1"/>
    <col min="2572" max="2572" width="6.21875" style="19" customWidth="1"/>
    <col min="2573" max="2816" width="9.21875" style="19"/>
    <col min="2817" max="2817" width="11.44140625" style="19" customWidth="1"/>
    <col min="2818" max="2819" width="12.21875" style="19" customWidth="1"/>
    <col min="2820" max="2820" width="15.5546875" style="19" customWidth="1"/>
    <col min="2821" max="2821" width="1.77734375" style="19" customWidth="1"/>
    <col min="2822" max="2822" width="12.77734375" style="19" customWidth="1"/>
    <col min="2823" max="2823" width="12.44140625" style="19" bestFit="1" customWidth="1"/>
    <col min="2824" max="2824" width="6.5546875" style="19" customWidth="1"/>
    <col min="2825" max="2825" width="15.21875" style="19" customWidth="1"/>
    <col min="2826" max="2826" width="9" style="19" customWidth="1"/>
    <col min="2827" max="2827" width="7" style="19" customWidth="1"/>
    <col min="2828" max="2828" width="6.21875" style="19" customWidth="1"/>
    <col min="2829" max="3072" width="9.21875" style="19"/>
    <col min="3073" max="3073" width="11.44140625" style="19" customWidth="1"/>
    <col min="3074" max="3075" width="12.21875" style="19" customWidth="1"/>
    <col min="3076" max="3076" width="15.5546875" style="19" customWidth="1"/>
    <col min="3077" max="3077" width="1.77734375" style="19" customWidth="1"/>
    <col min="3078" max="3078" width="12.77734375" style="19" customWidth="1"/>
    <col min="3079" max="3079" width="12.44140625" style="19" bestFit="1" customWidth="1"/>
    <col min="3080" max="3080" width="6.5546875" style="19" customWidth="1"/>
    <col min="3081" max="3081" width="15.21875" style="19" customWidth="1"/>
    <col min="3082" max="3082" width="9" style="19" customWidth="1"/>
    <col min="3083" max="3083" width="7" style="19" customWidth="1"/>
    <col min="3084" max="3084" width="6.21875" style="19" customWidth="1"/>
    <col min="3085" max="3328" width="9.21875" style="19"/>
    <col min="3329" max="3329" width="11.44140625" style="19" customWidth="1"/>
    <col min="3330" max="3331" width="12.21875" style="19" customWidth="1"/>
    <col min="3332" max="3332" width="15.5546875" style="19" customWidth="1"/>
    <col min="3333" max="3333" width="1.77734375" style="19" customWidth="1"/>
    <col min="3334" max="3334" width="12.77734375" style="19" customWidth="1"/>
    <col min="3335" max="3335" width="12.44140625" style="19" bestFit="1" customWidth="1"/>
    <col min="3336" max="3336" width="6.5546875" style="19" customWidth="1"/>
    <col min="3337" max="3337" width="15.21875" style="19" customWidth="1"/>
    <col min="3338" max="3338" width="9" style="19" customWidth="1"/>
    <col min="3339" max="3339" width="7" style="19" customWidth="1"/>
    <col min="3340" max="3340" width="6.21875" style="19" customWidth="1"/>
    <col min="3341" max="3584" width="9.21875" style="19"/>
    <col min="3585" max="3585" width="11.44140625" style="19" customWidth="1"/>
    <col min="3586" max="3587" width="12.21875" style="19" customWidth="1"/>
    <col min="3588" max="3588" width="15.5546875" style="19" customWidth="1"/>
    <col min="3589" max="3589" width="1.77734375" style="19" customWidth="1"/>
    <col min="3590" max="3590" width="12.77734375" style="19" customWidth="1"/>
    <col min="3591" max="3591" width="12.44140625" style="19" bestFit="1" customWidth="1"/>
    <col min="3592" max="3592" width="6.5546875" style="19" customWidth="1"/>
    <col min="3593" max="3593" width="15.21875" style="19" customWidth="1"/>
    <col min="3594" max="3594" width="9" style="19" customWidth="1"/>
    <col min="3595" max="3595" width="7" style="19" customWidth="1"/>
    <col min="3596" max="3596" width="6.21875" style="19" customWidth="1"/>
    <col min="3597" max="3840" width="9.21875" style="19"/>
    <col min="3841" max="3841" width="11.44140625" style="19" customWidth="1"/>
    <col min="3842" max="3843" width="12.21875" style="19" customWidth="1"/>
    <col min="3844" max="3844" width="15.5546875" style="19" customWidth="1"/>
    <col min="3845" max="3845" width="1.77734375" style="19" customWidth="1"/>
    <col min="3846" max="3846" width="12.77734375" style="19" customWidth="1"/>
    <col min="3847" max="3847" width="12.44140625" style="19" bestFit="1" customWidth="1"/>
    <col min="3848" max="3848" width="6.5546875" style="19" customWidth="1"/>
    <col min="3849" max="3849" width="15.21875" style="19" customWidth="1"/>
    <col min="3850" max="3850" width="9" style="19" customWidth="1"/>
    <col min="3851" max="3851" width="7" style="19" customWidth="1"/>
    <col min="3852" max="3852" width="6.21875" style="19" customWidth="1"/>
    <col min="3853" max="4096" width="9.21875" style="19"/>
    <col min="4097" max="4097" width="11.44140625" style="19" customWidth="1"/>
    <col min="4098" max="4099" width="12.21875" style="19" customWidth="1"/>
    <col min="4100" max="4100" width="15.5546875" style="19" customWidth="1"/>
    <col min="4101" max="4101" width="1.77734375" style="19" customWidth="1"/>
    <col min="4102" max="4102" width="12.77734375" style="19" customWidth="1"/>
    <col min="4103" max="4103" width="12.44140625" style="19" bestFit="1" customWidth="1"/>
    <col min="4104" max="4104" width="6.5546875" style="19" customWidth="1"/>
    <col min="4105" max="4105" width="15.21875" style="19" customWidth="1"/>
    <col min="4106" max="4106" width="9" style="19" customWidth="1"/>
    <col min="4107" max="4107" width="7" style="19" customWidth="1"/>
    <col min="4108" max="4108" width="6.21875" style="19" customWidth="1"/>
    <col min="4109" max="4352" width="9.21875" style="19"/>
    <col min="4353" max="4353" width="11.44140625" style="19" customWidth="1"/>
    <col min="4354" max="4355" width="12.21875" style="19" customWidth="1"/>
    <col min="4356" max="4356" width="15.5546875" style="19" customWidth="1"/>
    <col min="4357" max="4357" width="1.77734375" style="19" customWidth="1"/>
    <col min="4358" max="4358" width="12.77734375" style="19" customWidth="1"/>
    <col min="4359" max="4359" width="12.44140625" style="19" bestFit="1" customWidth="1"/>
    <col min="4360" max="4360" width="6.5546875" style="19" customWidth="1"/>
    <col min="4361" max="4361" width="15.21875" style="19" customWidth="1"/>
    <col min="4362" max="4362" width="9" style="19" customWidth="1"/>
    <col min="4363" max="4363" width="7" style="19" customWidth="1"/>
    <col min="4364" max="4364" width="6.21875" style="19" customWidth="1"/>
    <col min="4365" max="4608" width="9.21875" style="19"/>
    <col min="4609" max="4609" width="11.44140625" style="19" customWidth="1"/>
    <col min="4610" max="4611" width="12.21875" style="19" customWidth="1"/>
    <col min="4612" max="4612" width="15.5546875" style="19" customWidth="1"/>
    <col min="4613" max="4613" width="1.77734375" style="19" customWidth="1"/>
    <col min="4614" max="4614" width="12.77734375" style="19" customWidth="1"/>
    <col min="4615" max="4615" width="12.44140625" style="19" bestFit="1" customWidth="1"/>
    <col min="4616" max="4616" width="6.5546875" style="19" customWidth="1"/>
    <col min="4617" max="4617" width="15.21875" style="19" customWidth="1"/>
    <col min="4618" max="4618" width="9" style="19" customWidth="1"/>
    <col min="4619" max="4619" width="7" style="19" customWidth="1"/>
    <col min="4620" max="4620" width="6.21875" style="19" customWidth="1"/>
    <col min="4621" max="4864" width="9.21875" style="19"/>
    <col min="4865" max="4865" width="11.44140625" style="19" customWidth="1"/>
    <col min="4866" max="4867" width="12.21875" style="19" customWidth="1"/>
    <col min="4868" max="4868" width="15.5546875" style="19" customWidth="1"/>
    <col min="4869" max="4869" width="1.77734375" style="19" customWidth="1"/>
    <col min="4870" max="4870" width="12.77734375" style="19" customWidth="1"/>
    <col min="4871" max="4871" width="12.44140625" style="19" bestFit="1" customWidth="1"/>
    <col min="4872" max="4872" width="6.5546875" style="19" customWidth="1"/>
    <col min="4873" max="4873" width="15.21875" style="19" customWidth="1"/>
    <col min="4874" max="4874" width="9" style="19" customWidth="1"/>
    <col min="4875" max="4875" width="7" style="19" customWidth="1"/>
    <col min="4876" max="4876" width="6.21875" style="19" customWidth="1"/>
    <col min="4877" max="5120" width="9.21875" style="19"/>
    <col min="5121" max="5121" width="11.44140625" style="19" customWidth="1"/>
    <col min="5122" max="5123" width="12.21875" style="19" customWidth="1"/>
    <col min="5124" max="5124" width="15.5546875" style="19" customWidth="1"/>
    <col min="5125" max="5125" width="1.77734375" style="19" customWidth="1"/>
    <col min="5126" max="5126" width="12.77734375" style="19" customWidth="1"/>
    <col min="5127" max="5127" width="12.44140625" style="19" bestFit="1" customWidth="1"/>
    <col min="5128" max="5128" width="6.5546875" style="19" customWidth="1"/>
    <col min="5129" max="5129" width="15.21875" style="19" customWidth="1"/>
    <col min="5130" max="5130" width="9" style="19" customWidth="1"/>
    <col min="5131" max="5131" width="7" style="19" customWidth="1"/>
    <col min="5132" max="5132" width="6.21875" style="19" customWidth="1"/>
    <col min="5133" max="5376" width="9.21875" style="19"/>
    <col min="5377" max="5377" width="11.44140625" style="19" customWidth="1"/>
    <col min="5378" max="5379" width="12.21875" style="19" customWidth="1"/>
    <col min="5380" max="5380" width="15.5546875" style="19" customWidth="1"/>
    <col min="5381" max="5381" width="1.77734375" style="19" customWidth="1"/>
    <col min="5382" max="5382" width="12.77734375" style="19" customWidth="1"/>
    <col min="5383" max="5383" width="12.44140625" style="19" bestFit="1" customWidth="1"/>
    <col min="5384" max="5384" width="6.5546875" style="19" customWidth="1"/>
    <col min="5385" max="5385" width="15.21875" style="19" customWidth="1"/>
    <col min="5386" max="5386" width="9" style="19" customWidth="1"/>
    <col min="5387" max="5387" width="7" style="19" customWidth="1"/>
    <col min="5388" max="5388" width="6.21875" style="19" customWidth="1"/>
    <col min="5389" max="5632" width="9.21875" style="19"/>
    <col min="5633" max="5633" width="11.44140625" style="19" customWidth="1"/>
    <col min="5634" max="5635" width="12.21875" style="19" customWidth="1"/>
    <col min="5636" max="5636" width="15.5546875" style="19" customWidth="1"/>
    <col min="5637" max="5637" width="1.77734375" style="19" customWidth="1"/>
    <col min="5638" max="5638" width="12.77734375" style="19" customWidth="1"/>
    <col min="5639" max="5639" width="12.44140625" style="19" bestFit="1" customWidth="1"/>
    <col min="5640" max="5640" width="6.5546875" style="19" customWidth="1"/>
    <col min="5641" max="5641" width="15.21875" style="19" customWidth="1"/>
    <col min="5642" max="5642" width="9" style="19" customWidth="1"/>
    <col min="5643" max="5643" width="7" style="19" customWidth="1"/>
    <col min="5644" max="5644" width="6.21875" style="19" customWidth="1"/>
    <col min="5645" max="5888" width="9.21875" style="19"/>
    <col min="5889" max="5889" width="11.44140625" style="19" customWidth="1"/>
    <col min="5890" max="5891" width="12.21875" style="19" customWidth="1"/>
    <col min="5892" max="5892" width="15.5546875" style="19" customWidth="1"/>
    <col min="5893" max="5893" width="1.77734375" style="19" customWidth="1"/>
    <col min="5894" max="5894" width="12.77734375" style="19" customWidth="1"/>
    <col min="5895" max="5895" width="12.44140625" style="19" bestFit="1" customWidth="1"/>
    <col min="5896" max="5896" width="6.5546875" style="19" customWidth="1"/>
    <col min="5897" max="5897" width="15.21875" style="19" customWidth="1"/>
    <col min="5898" max="5898" width="9" style="19" customWidth="1"/>
    <col min="5899" max="5899" width="7" style="19" customWidth="1"/>
    <col min="5900" max="5900" width="6.21875" style="19" customWidth="1"/>
    <col min="5901" max="6144" width="9.21875" style="19"/>
    <col min="6145" max="6145" width="11.44140625" style="19" customWidth="1"/>
    <col min="6146" max="6147" width="12.21875" style="19" customWidth="1"/>
    <col min="6148" max="6148" width="15.5546875" style="19" customWidth="1"/>
    <col min="6149" max="6149" width="1.77734375" style="19" customWidth="1"/>
    <col min="6150" max="6150" width="12.77734375" style="19" customWidth="1"/>
    <col min="6151" max="6151" width="12.44140625" style="19" bestFit="1" customWidth="1"/>
    <col min="6152" max="6152" width="6.5546875" style="19" customWidth="1"/>
    <col min="6153" max="6153" width="15.21875" style="19" customWidth="1"/>
    <col min="6154" max="6154" width="9" style="19" customWidth="1"/>
    <col min="6155" max="6155" width="7" style="19" customWidth="1"/>
    <col min="6156" max="6156" width="6.21875" style="19" customWidth="1"/>
    <col min="6157" max="6400" width="9.21875" style="19"/>
    <col min="6401" max="6401" width="11.44140625" style="19" customWidth="1"/>
    <col min="6402" max="6403" width="12.21875" style="19" customWidth="1"/>
    <col min="6404" max="6404" width="15.5546875" style="19" customWidth="1"/>
    <col min="6405" max="6405" width="1.77734375" style="19" customWidth="1"/>
    <col min="6406" max="6406" width="12.77734375" style="19" customWidth="1"/>
    <col min="6407" max="6407" width="12.44140625" style="19" bestFit="1" customWidth="1"/>
    <col min="6408" max="6408" width="6.5546875" style="19" customWidth="1"/>
    <col min="6409" max="6409" width="15.21875" style="19" customWidth="1"/>
    <col min="6410" max="6410" width="9" style="19" customWidth="1"/>
    <col min="6411" max="6411" width="7" style="19" customWidth="1"/>
    <col min="6412" max="6412" width="6.21875" style="19" customWidth="1"/>
    <col min="6413" max="6656" width="9.21875" style="19"/>
    <col min="6657" max="6657" width="11.44140625" style="19" customWidth="1"/>
    <col min="6658" max="6659" width="12.21875" style="19" customWidth="1"/>
    <col min="6660" max="6660" width="15.5546875" style="19" customWidth="1"/>
    <col min="6661" max="6661" width="1.77734375" style="19" customWidth="1"/>
    <col min="6662" max="6662" width="12.77734375" style="19" customWidth="1"/>
    <col min="6663" max="6663" width="12.44140625" style="19" bestFit="1" customWidth="1"/>
    <col min="6664" max="6664" width="6.5546875" style="19" customWidth="1"/>
    <col min="6665" max="6665" width="15.21875" style="19" customWidth="1"/>
    <col min="6666" max="6666" width="9" style="19" customWidth="1"/>
    <col min="6667" max="6667" width="7" style="19" customWidth="1"/>
    <col min="6668" max="6668" width="6.21875" style="19" customWidth="1"/>
    <col min="6669" max="6912" width="9.21875" style="19"/>
    <col min="6913" max="6913" width="11.44140625" style="19" customWidth="1"/>
    <col min="6914" max="6915" width="12.21875" style="19" customWidth="1"/>
    <col min="6916" max="6916" width="15.5546875" style="19" customWidth="1"/>
    <col min="6917" max="6917" width="1.77734375" style="19" customWidth="1"/>
    <col min="6918" max="6918" width="12.77734375" style="19" customWidth="1"/>
    <col min="6919" max="6919" width="12.44140625" style="19" bestFit="1" customWidth="1"/>
    <col min="6920" max="6920" width="6.5546875" style="19" customWidth="1"/>
    <col min="6921" max="6921" width="15.21875" style="19" customWidth="1"/>
    <col min="6922" max="6922" width="9" style="19" customWidth="1"/>
    <col min="6923" max="6923" width="7" style="19" customWidth="1"/>
    <col min="6924" max="6924" width="6.21875" style="19" customWidth="1"/>
    <col min="6925" max="7168" width="9.21875" style="19"/>
    <col min="7169" max="7169" width="11.44140625" style="19" customWidth="1"/>
    <col min="7170" max="7171" width="12.21875" style="19" customWidth="1"/>
    <col min="7172" max="7172" width="15.5546875" style="19" customWidth="1"/>
    <col min="7173" max="7173" width="1.77734375" style="19" customWidth="1"/>
    <col min="7174" max="7174" width="12.77734375" style="19" customWidth="1"/>
    <col min="7175" max="7175" width="12.44140625" style="19" bestFit="1" customWidth="1"/>
    <col min="7176" max="7176" width="6.5546875" style="19" customWidth="1"/>
    <col min="7177" max="7177" width="15.21875" style="19" customWidth="1"/>
    <col min="7178" max="7178" width="9" style="19" customWidth="1"/>
    <col min="7179" max="7179" width="7" style="19" customWidth="1"/>
    <col min="7180" max="7180" width="6.21875" style="19" customWidth="1"/>
    <col min="7181" max="7424" width="9.21875" style="19"/>
    <col min="7425" max="7425" width="11.44140625" style="19" customWidth="1"/>
    <col min="7426" max="7427" width="12.21875" style="19" customWidth="1"/>
    <col min="7428" max="7428" width="15.5546875" style="19" customWidth="1"/>
    <col min="7429" max="7429" width="1.77734375" style="19" customWidth="1"/>
    <col min="7430" max="7430" width="12.77734375" style="19" customWidth="1"/>
    <col min="7431" max="7431" width="12.44140625" style="19" bestFit="1" customWidth="1"/>
    <col min="7432" max="7432" width="6.5546875" style="19" customWidth="1"/>
    <col min="7433" max="7433" width="15.21875" style="19" customWidth="1"/>
    <col min="7434" max="7434" width="9" style="19" customWidth="1"/>
    <col min="7435" max="7435" width="7" style="19" customWidth="1"/>
    <col min="7436" max="7436" width="6.21875" style="19" customWidth="1"/>
    <col min="7437" max="7680" width="9.21875" style="19"/>
    <col min="7681" max="7681" width="11.44140625" style="19" customWidth="1"/>
    <col min="7682" max="7683" width="12.21875" style="19" customWidth="1"/>
    <col min="7684" max="7684" width="15.5546875" style="19" customWidth="1"/>
    <col min="7685" max="7685" width="1.77734375" style="19" customWidth="1"/>
    <col min="7686" max="7686" width="12.77734375" style="19" customWidth="1"/>
    <col min="7687" max="7687" width="12.44140625" style="19" bestFit="1" customWidth="1"/>
    <col min="7688" max="7688" width="6.5546875" style="19" customWidth="1"/>
    <col min="7689" max="7689" width="15.21875" style="19" customWidth="1"/>
    <col min="7690" max="7690" width="9" style="19" customWidth="1"/>
    <col min="7691" max="7691" width="7" style="19" customWidth="1"/>
    <col min="7692" max="7692" width="6.21875" style="19" customWidth="1"/>
    <col min="7693" max="7936" width="9.21875" style="19"/>
    <col min="7937" max="7937" width="11.44140625" style="19" customWidth="1"/>
    <col min="7938" max="7939" width="12.21875" style="19" customWidth="1"/>
    <col min="7940" max="7940" width="15.5546875" style="19" customWidth="1"/>
    <col min="7941" max="7941" width="1.77734375" style="19" customWidth="1"/>
    <col min="7942" max="7942" width="12.77734375" style="19" customWidth="1"/>
    <col min="7943" max="7943" width="12.44140625" style="19" bestFit="1" customWidth="1"/>
    <col min="7944" max="7944" width="6.5546875" style="19" customWidth="1"/>
    <col min="7945" max="7945" width="15.21875" style="19" customWidth="1"/>
    <col min="7946" max="7946" width="9" style="19" customWidth="1"/>
    <col min="7947" max="7947" width="7" style="19" customWidth="1"/>
    <col min="7948" max="7948" width="6.21875" style="19" customWidth="1"/>
    <col min="7949" max="8192" width="9.21875" style="19"/>
    <col min="8193" max="8193" width="11.44140625" style="19" customWidth="1"/>
    <col min="8194" max="8195" width="12.21875" style="19" customWidth="1"/>
    <col min="8196" max="8196" width="15.5546875" style="19" customWidth="1"/>
    <col min="8197" max="8197" width="1.77734375" style="19" customWidth="1"/>
    <col min="8198" max="8198" width="12.77734375" style="19" customWidth="1"/>
    <col min="8199" max="8199" width="12.44140625" style="19" bestFit="1" customWidth="1"/>
    <col min="8200" max="8200" width="6.5546875" style="19" customWidth="1"/>
    <col min="8201" max="8201" width="15.21875" style="19" customWidth="1"/>
    <col min="8202" max="8202" width="9" style="19" customWidth="1"/>
    <col min="8203" max="8203" width="7" style="19" customWidth="1"/>
    <col min="8204" max="8204" width="6.21875" style="19" customWidth="1"/>
    <col min="8205" max="8448" width="9.21875" style="19"/>
    <col min="8449" max="8449" width="11.44140625" style="19" customWidth="1"/>
    <col min="8450" max="8451" width="12.21875" style="19" customWidth="1"/>
    <col min="8452" max="8452" width="15.5546875" style="19" customWidth="1"/>
    <col min="8453" max="8453" width="1.77734375" style="19" customWidth="1"/>
    <col min="8454" max="8454" width="12.77734375" style="19" customWidth="1"/>
    <col min="8455" max="8455" width="12.44140625" style="19" bestFit="1" customWidth="1"/>
    <col min="8456" max="8456" width="6.5546875" style="19" customWidth="1"/>
    <col min="8457" max="8457" width="15.21875" style="19" customWidth="1"/>
    <col min="8458" max="8458" width="9" style="19" customWidth="1"/>
    <col min="8459" max="8459" width="7" style="19" customWidth="1"/>
    <col min="8460" max="8460" width="6.21875" style="19" customWidth="1"/>
    <col min="8461" max="8704" width="9.21875" style="19"/>
    <col min="8705" max="8705" width="11.44140625" style="19" customWidth="1"/>
    <col min="8706" max="8707" width="12.21875" style="19" customWidth="1"/>
    <col min="8708" max="8708" width="15.5546875" style="19" customWidth="1"/>
    <col min="8709" max="8709" width="1.77734375" style="19" customWidth="1"/>
    <col min="8710" max="8710" width="12.77734375" style="19" customWidth="1"/>
    <col min="8711" max="8711" width="12.44140625" style="19" bestFit="1" customWidth="1"/>
    <col min="8712" max="8712" width="6.5546875" style="19" customWidth="1"/>
    <col min="8713" max="8713" width="15.21875" style="19" customWidth="1"/>
    <col min="8714" max="8714" width="9" style="19" customWidth="1"/>
    <col min="8715" max="8715" width="7" style="19" customWidth="1"/>
    <col min="8716" max="8716" width="6.21875" style="19" customWidth="1"/>
    <col min="8717" max="8960" width="9.21875" style="19"/>
    <col min="8961" max="8961" width="11.44140625" style="19" customWidth="1"/>
    <col min="8962" max="8963" width="12.21875" style="19" customWidth="1"/>
    <col min="8964" max="8964" width="15.5546875" style="19" customWidth="1"/>
    <col min="8965" max="8965" width="1.77734375" style="19" customWidth="1"/>
    <col min="8966" max="8966" width="12.77734375" style="19" customWidth="1"/>
    <col min="8967" max="8967" width="12.44140625" style="19" bestFit="1" customWidth="1"/>
    <col min="8968" max="8968" width="6.5546875" style="19" customWidth="1"/>
    <col min="8969" max="8969" width="15.21875" style="19" customWidth="1"/>
    <col min="8970" max="8970" width="9" style="19" customWidth="1"/>
    <col min="8971" max="8971" width="7" style="19" customWidth="1"/>
    <col min="8972" max="8972" width="6.21875" style="19" customWidth="1"/>
    <col min="8973" max="9216" width="9.21875" style="19"/>
    <col min="9217" max="9217" width="11.44140625" style="19" customWidth="1"/>
    <col min="9218" max="9219" width="12.21875" style="19" customWidth="1"/>
    <col min="9220" max="9220" width="15.5546875" style="19" customWidth="1"/>
    <col min="9221" max="9221" width="1.77734375" style="19" customWidth="1"/>
    <col min="9222" max="9222" width="12.77734375" style="19" customWidth="1"/>
    <col min="9223" max="9223" width="12.44140625" style="19" bestFit="1" customWidth="1"/>
    <col min="9224" max="9224" width="6.5546875" style="19" customWidth="1"/>
    <col min="9225" max="9225" width="15.21875" style="19" customWidth="1"/>
    <col min="9226" max="9226" width="9" style="19" customWidth="1"/>
    <col min="9227" max="9227" width="7" style="19" customWidth="1"/>
    <col min="9228" max="9228" width="6.21875" style="19" customWidth="1"/>
    <col min="9229" max="9472" width="9.21875" style="19"/>
    <col min="9473" max="9473" width="11.44140625" style="19" customWidth="1"/>
    <col min="9474" max="9475" width="12.21875" style="19" customWidth="1"/>
    <col min="9476" max="9476" width="15.5546875" style="19" customWidth="1"/>
    <col min="9477" max="9477" width="1.77734375" style="19" customWidth="1"/>
    <col min="9478" max="9478" width="12.77734375" style="19" customWidth="1"/>
    <col min="9479" max="9479" width="12.44140625" style="19" bestFit="1" customWidth="1"/>
    <col min="9480" max="9480" width="6.5546875" style="19" customWidth="1"/>
    <col min="9481" max="9481" width="15.21875" style="19" customWidth="1"/>
    <col min="9482" max="9482" width="9" style="19" customWidth="1"/>
    <col min="9483" max="9483" width="7" style="19" customWidth="1"/>
    <col min="9484" max="9484" width="6.21875" style="19" customWidth="1"/>
    <col min="9485" max="9728" width="9.21875" style="19"/>
    <col min="9729" max="9729" width="11.44140625" style="19" customWidth="1"/>
    <col min="9730" max="9731" width="12.21875" style="19" customWidth="1"/>
    <col min="9732" max="9732" width="15.5546875" style="19" customWidth="1"/>
    <col min="9733" max="9733" width="1.77734375" style="19" customWidth="1"/>
    <col min="9734" max="9734" width="12.77734375" style="19" customWidth="1"/>
    <col min="9735" max="9735" width="12.44140625" style="19" bestFit="1" customWidth="1"/>
    <col min="9736" max="9736" width="6.5546875" style="19" customWidth="1"/>
    <col min="9737" max="9737" width="15.21875" style="19" customWidth="1"/>
    <col min="9738" max="9738" width="9" style="19" customWidth="1"/>
    <col min="9739" max="9739" width="7" style="19" customWidth="1"/>
    <col min="9740" max="9740" width="6.21875" style="19" customWidth="1"/>
    <col min="9741" max="9984" width="9.21875" style="19"/>
    <col min="9985" max="9985" width="11.44140625" style="19" customWidth="1"/>
    <col min="9986" max="9987" width="12.21875" style="19" customWidth="1"/>
    <col min="9988" max="9988" width="15.5546875" style="19" customWidth="1"/>
    <col min="9989" max="9989" width="1.77734375" style="19" customWidth="1"/>
    <col min="9990" max="9990" width="12.77734375" style="19" customWidth="1"/>
    <col min="9991" max="9991" width="12.44140625" style="19" bestFit="1" customWidth="1"/>
    <col min="9992" max="9992" width="6.5546875" style="19" customWidth="1"/>
    <col min="9993" max="9993" width="15.21875" style="19" customWidth="1"/>
    <col min="9994" max="9994" width="9" style="19" customWidth="1"/>
    <col min="9995" max="9995" width="7" style="19" customWidth="1"/>
    <col min="9996" max="9996" width="6.21875" style="19" customWidth="1"/>
    <col min="9997" max="10240" width="9.21875" style="19"/>
    <col min="10241" max="10241" width="11.44140625" style="19" customWidth="1"/>
    <col min="10242" max="10243" width="12.21875" style="19" customWidth="1"/>
    <col min="10244" max="10244" width="15.5546875" style="19" customWidth="1"/>
    <col min="10245" max="10245" width="1.77734375" style="19" customWidth="1"/>
    <col min="10246" max="10246" width="12.77734375" style="19" customWidth="1"/>
    <col min="10247" max="10247" width="12.44140625" style="19" bestFit="1" customWidth="1"/>
    <col min="10248" max="10248" width="6.5546875" style="19" customWidth="1"/>
    <col min="10249" max="10249" width="15.21875" style="19" customWidth="1"/>
    <col min="10250" max="10250" width="9" style="19" customWidth="1"/>
    <col min="10251" max="10251" width="7" style="19" customWidth="1"/>
    <col min="10252" max="10252" width="6.21875" style="19" customWidth="1"/>
    <col min="10253" max="10496" width="9.21875" style="19"/>
    <col min="10497" max="10497" width="11.44140625" style="19" customWidth="1"/>
    <col min="10498" max="10499" width="12.21875" style="19" customWidth="1"/>
    <col min="10500" max="10500" width="15.5546875" style="19" customWidth="1"/>
    <col min="10501" max="10501" width="1.77734375" style="19" customWidth="1"/>
    <col min="10502" max="10502" width="12.77734375" style="19" customWidth="1"/>
    <col min="10503" max="10503" width="12.44140625" style="19" bestFit="1" customWidth="1"/>
    <col min="10504" max="10504" width="6.5546875" style="19" customWidth="1"/>
    <col min="10505" max="10505" width="15.21875" style="19" customWidth="1"/>
    <col min="10506" max="10506" width="9" style="19" customWidth="1"/>
    <col min="10507" max="10507" width="7" style="19" customWidth="1"/>
    <col min="10508" max="10508" width="6.21875" style="19" customWidth="1"/>
    <col min="10509" max="10752" width="9.21875" style="19"/>
    <col min="10753" max="10753" width="11.44140625" style="19" customWidth="1"/>
    <col min="10754" max="10755" width="12.21875" style="19" customWidth="1"/>
    <col min="10756" max="10756" width="15.5546875" style="19" customWidth="1"/>
    <col min="10757" max="10757" width="1.77734375" style="19" customWidth="1"/>
    <col min="10758" max="10758" width="12.77734375" style="19" customWidth="1"/>
    <col min="10759" max="10759" width="12.44140625" style="19" bestFit="1" customWidth="1"/>
    <col min="10760" max="10760" width="6.5546875" style="19" customWidth="1"/>
    <col min="10761" max="10761" width="15.21875" style="19" customWidth="1"/>
    <col min="10762" max="10762" width="9" style="19" customWidth="1"/>
    <col min="10763" max="10763" width="7" style="19" customWidth="1"/>
    <col min="10764" max="10764" width="6.21875" style="19" customWidth="1"/>
    <col min="10765" max="11008" width="9.21875" style="19"/>
    <col min="11009" max="11009" width="11.44140625" style="19" customWidth="1"/>
    <col min="11010" max="11011" width="12.21875" style="19" customWidth="1"/>
    <col min="11012" max="11012" width="15.5546875" style="19" customWidth="1"/>
    <col min="11013" max="11013" width="1.77734375" style="19" customWidth="1"/>
    <col min="11014" max="11014" width="12.77734375" style="19" customWidth="1"/>
    <col min="11015" max="11015" width="12.44140625" style="19" bestFit="1" customWidth="1"/>
    <col min="11016" max="11016" width="6.5546875" style="19" customWidth="1"/>
    <col min="11017" max="11017" width="15.21875" style="19" customWidth="1"/>
    <col min="11018" max="11018" width="9" style="19" customWidth="1"/>
    <col min="11019" max="11019" width="7" style="19" customWidth="1"/>
    <col min="11020" max="11020" width="6.21875" style="19" customWidth="1"/>
    <col min="11021" max="11264" width="9.21875" style="19"/>
    <col min="11265" max="11265" width="11.44140625" style="19" customWidth="1"/>
    <col min="11266" max="11267" width="12.21875" style="19" customWidth="1"/>
    <col min="11268" max="11268" width="15.5546875" style="19" customWidth="1"/>
    <col min="11269" max="11269" width="1.77734375" style="19" customWidth="1"/>
    <col min="11270" max="11270" width="12.77734375" style="19" customWidth="1"/>
    <col min="11271" max="11271" width="12.44140625" style="19" bestFit="1" customWidth="1"/>
    <col min="11272" max="11272" width="6.5546875" style="19" customWidth="1"/>
    <col min="11273" max="11273" width="15.21875" style="19" customWidth="1"/>
    <col min="11274" max="11274" width="9" style="19" customWidth="1"/>
    <col min="11275" max="11275" width="7" style="19" customWidth="1"/>
    <col min="11276" max="11276" width="6.21875" style="19" customWidth="1"/>
    <col min="11277" max="11520" width="9.21875" style="19"/>
    <col min="11521" max="11521" width="11.44140625" style="19" customWidth="1"/>
    <col min="11522" max="11523" width="12.21875" style="19" customWidth="1"/>
    <col min="11524" max="11524" width="15.5546875" style="19" customWidth="1"/>
    <col min="11525" max="11525" width="1.77734375" style="19" customWidth="1"/>
    <col min="11526" max="11526" width="12.77734375" style="19" customWidth="1"/>
    <col min="11527" max="11527" width="12.44140625" style="19" bestFit="1" customWidth="1"/>
    <col min="11528" max="11528" width="6.5546875" style="19" customWidth="1"/>
    <col min="11529" max="11529" width="15.21875" style="19" customWidth="1"/>
    <col min="11530" max="11530" width="9" style="19" customWidth="1"/>
    <col min="11531" max="11531" width="7" style="19" customWidth="1"/>
    <col min="11532" max="11532" width="6.21875" style="19" customWidth="1"/>
    <col min="11533" max="11776" width="9.21875" style="19"/>
    <col min="11777" max="11777" width="11.44140625" style="19" customWidth="1"/>
    <col min="11778" max="11779" width="12.21875" style="19" customWidth="1"/>
    <col min="11780" max="11780" width="15.5546875" style="19" customWidth="1"/>
    <col min="11781" max="11781" width="1.77734375" style="19" customWidth="1"/>
    <col min="11782" max="11782" width="12.77734375" style="19" customWidth="1"/>
    <col min="11783" max="11783" width="12.44140625" style="19" bestFit="1" customWidth="1"/>
    <col min="11784" max="11784" width="6.5546875" style="19" customWidth="1"/>
    <col min="11785" max="11785" width="15.21875" style="19" customWidth="1"/>
    <col min="11786" max="11786" width="9" style="19" customWidth="1"/>
    <col min="11787" max="11787" width="7" style="19" customWidth="1"/>
    <col min="11788" max="11788" width="6.21875" style="19" customWidth="1"/>
    <col min="11789" max="12032" width="9.21875" style="19"/>
    <col min="12033" max="12033" width="11.44140625" style="19" customWidth="1"/>
    <col min="12034" max="12035" width="12.21875" style="19" customWidth="1"/>
    <col min="12036" max="12036" width="15.5546875" style="19" customWidth="1"/>
    <col min="12037" max="12037" width="1.77734375" style="19" customWidth="1"/>
    <col min="12038" max="12038" width="12.77734375" style="19" customWidth="1"/>
    <col min="12039" max="12039" width="12.44140625" style="19" bestFit="1" customWidth="1"/>
    <col min="12040" max="12040" width="6.5546875" style="19" customWidth="1"/>
    <col min="12041" max="12041" width="15.21875" style="19" customWidth="1"/>
    <col min="12042" max="12042" width="9" style="19" customWidth="1"/>
    <col min="12043" max="12043" width="7" style="19" customWidth="1"/>
    <col min="12044" max="12044" width="6.21875" style="19" customWidth="1"/>
    <col min="12045" max="12288" width="9.21875" style="19"/>
    <col min="12289" max="12289" width="11.44140625" style="19" customWidth="1"/>
    <col min="12290" max="12291" width="12.21875" style="19" customWidth="1"/>
    <col min="12292" max="12292" width="15.5546875" style="19" customWidth="1"/>
    <col min="12293" max="12293" width="1.77734375" style="19" customWidth="1"/>
    <col min="12294" max="12294" width="12.77734375" style="19" customWidth="1"/>
    <col min="12295" max="12295" width="12.44140625" style="19" bestFit="1" customWidth="1"/>
    <col min="12296" max="12296" width="6.5546875" style="19" customWidth="1"/>
    <col min="12297" max="12297" width="15.21875" style="19" customWidth="1"/>
    <col min="12298" max="12298" width="9" style="19" customWidth="1"/>
    <col min="12299" max="12299" width="7" style="19" customWidth="1"/>
    <col min="12300" max="12300" width="6.21875" style="19" customWidth="1"/>
    <col min="12301" max="12544" width="9.21875" style="19"/>
    <col min="12545" max="12545" width="11.44140625" style="19" customWidth="1"/>
    <col min="12546" max="12547" width="12.21875" style="19" customWidth="1"/>
    <col min="12548" max="12548" width="15.5546875" style="19" customWidth="1"/>
    <col min="12549" max="12549" width="1.77734375" style="19" customWidth="1"/>
    <col min="12550" max="12550" width="12.77734375" style="19" customWidth="1"/>
    <col min="12551" max="12551" width="12.44140625" style="19" bestFit="1" customWidth="1"/>
    <col min="12552" max="12552" width="6.5546875" style="19" customWidth="1"/>
    <col min="12553" max="12553" width="15.21875" style="19" customWidth="1"/>
    <col min="12554" max="12554" width="9" style="19" customWidth="1"/>
    <col min="12555" max="12555" width="7" style="19" customWidth="1"/>
    <col min="12556" max="12556" width="6.21875" style="19" customWidth="1"/>
    <col min="12557" max="12800" width="9.21875" style="19"/>
    <col min="12801" max="12801" width="11.44140625" style="19" customWidth="1"/>
    <col min="12802" max="12803" width="12.21875" style="19" customWidth="1"/>
    <col min="12804" max="12804" width="15.5546875" style="19" customWidth="1"/>
    <col min="12805" max="12805" width="1.77734375" style="19" customWidth="1"/>
    <col min="12806" max="12806" width="12.77734375" style="19" customWidth="1"/>
    <col min="12807" max="12807" width="12.44140625" style="19" bestFit="1" customWidth="1"/>
    <col min="12808" max="12808" width="6.5546875" style="19" customWidth="1"/>
    <col min="12809" max="12809" width="15.21875" style="19" customWidth="1"/>
    <col min="12810" max="12810" width="9" style="19" customWidth="1"/>
    <col min="12811" max="12811" width="7" style="19" customWidth="1"/>
    <col min="12812" max="12812" width="6.21875" style="19" customWidth="1"/>
    <col min="12813" max="13056" width="9.21875" style="19"/>
    <col min="13057" max="13057" width="11.44140625" style="19" customWidth="1"/>
    <col min="13058" max="13059" width="12.21875" style="19" customWidth="1"/>
    <col min="13060" max="13060" width="15.5546875" style="19" customWidth="1"/>
    <col min="13061" max="13061" width="1.77734375" style="19" customWidth="1"/>
    <col min="13062" max="13062" width="12.77734375" style="19" customWidth="1"/>
    <col min="13063" max="13063" width="12.44140625" style="19" bestFit="1" customWidth="1"/>
    <col min="13064" max="13064" width="6.5546875" style="19" customWidth="1"/>
    <col min="13065" max="13065" width="15.21875" style="19" customWidth="1"/>
    <col min="13066" max="13066" width="9" style="19" customWidth="1"/>
    <col min="13067" max="13067" width="7" style="19" customWidth="1"/>
    <col min="13068" max="13068" width="6.21875" style="19" customWidth="1"/>
    <col min="13069" max="13312" width="9.21875" style="19"/>
    <col min="13313" max="13313" width="11.44140625" style="19" customWidth="1"/>
    <col min="13314" max="13315" width="12.21875" style="19" customWidth="1"/>
    <col min="13316" max="13316" width="15.5546875" style="19" customWidth="1"/>
    <col min="13317" max="13317" width="1.77734375" style="19" customWidth="1"/>
    <col min="13318" max="13318" width="12.77734375" style="19" customWidth="1"/>
    <col min="13319" max="13319" width="12.44140625" style="19" bestFit="1" customWidth="1"/>
    <col min="13320" max="13320" width="6.5546875" style="19" customWidth="1"/>
    <col min="13321" max="13321" width="15.21875" style="19" customWidth="1"/>
    <col min="13322" max="13322" width="9" style="19" customWidth="1"/>
    <col min="13323" max="13323" width="7" style="19" customWidth="1"/>
    <col min="13324" max="13324" width="6.21875" style="19" customWidth="1"/>
    <col min="13325" max="13568" width="9.21875" style="19"/>
    <col min="13569" max="13569" width="11.44140625" style="19" customWidth="1"/>
    <col min="13570" max="13571" width="12.21875" style="19" customWidth="1"/>
    <col min="13572" max="13572" width="15.5546875" style="19" customWidth="1"/>
    <col min="13573" max="13573" width="1.77734375" style="19" customWidth="1"/>
    <col min="13574" max="13574" width="12.77734375" style="19" customWidth="1"/>
    <col min="13575" max="13575" width="12.44140625" style="19" bestFit="1" customWidth="1"/>
    <col min="13576" max="13576" width="6.5546875" style="19" customWidth="1"/>
    <col min="13577" max="13577" width="15.21875" style="19" customWidth="1"/>
    <col min="13578" max="13578" width="9" style="19" customWidth="1"/>
    <col min="13579" max="13579" width="7" style="19" customWidth="1"/>
    <col min="13580" max="13580" width="6.21875" style="19" customWidth="1"/>
    <col min="13581" max="13824" width="9.21875" style="19"/>
    <col min="13825" max="13825" width="11.44140625" style="19" customWidth="1"/>
    <col min="13826" max="13827" width="12.21875" style="19" customWidth="1"/>
    <col min="13828" max="13828" width="15.5546875" style="19" customWidth="1"/>
    <col min="13829" max="13829" width="1.77734375" style="19" customWidth="1"/>
    <col min="13830" max="13830" width="12.77734375" style="19" customWidth="1"/>
    <col min="13831" max="13831" width="12.44140625" style="19" bestFit="1" customWidth="1"/>
    <col min="13832" max="13832" width="6.5546875" style="19" customWidth="1"/>
    <col min="13833" max="13833" width="15.21875" style="19" customWidth="1"/>
    <col min="13834" max="13834" width="9" style="19" customWidth="1"/>
    <col min="13835" max="13835" width="7" style="19" customWidth="1"/>
    <col min="13836" max="13836" width="6.21875" style="19" customWidth="1"/>
    <col min="13837" max="14080" width="9.21875" style="19"/>
    <col min="14081" max="14081" width="11.44140625" style="19" customWidth="1"/>
    <col min="14082" max="14083" width="12.21875" style="19" customWidth="1"/>
    <col min="14084" max="14084" width="15.5546875" style="19" customWidth="1"/>
    <col min="14085" max="14085" width="1.77734375" style="19" customWidth="1"/>
    <col min="14086" max="14086" width="12.77734375" style="19" customWidth="1"/>
    <col min="14087" max="14087" width="12.44140625" style="19" bestFit="1" customWidth="1"/>
    <col min="14088" max="14088" width="6.5546875" style="19" customWidth="1"/>
    <col min="14089" max="14089" width="15.21875" style="19" customWidth="1"/>
    <col min="14090" max="14090" width="9" style="19" customWidth="1"/>
    <col min="14091" max="14091" width="7" style="19" customWidth="1"/>
    <col min="14092" max="14092" width="6.21875" style="19" customWidth="1"/>
    <col min="14093" max="14336" width="9.21875" style="19"/>
    <col min="14337" max="14337" width="11.44140625" style="19" customWidth="1"/>
    <col min="14338" max="14339" width="12.21875" style="19" customWidth="1"/>
    <col min="14340" max="14340" width="15.5546875" style="19" customWidth="1"/>
    <col min="14341" max="14341" width="1.77734375" style="19" customWidth="1"/>
    <col min="14342" max="14342" width="12.77734375" style="19" customWidth="1"/>
    <col min="14343" max="14343" width="12.44140625" style="19" bestFit="1" customWidth="1"/>
    <col min="14344" max="14344" width="6.5546875" style="19" customWidth="1"/>
    <col min="14345" max="14345" width="15.21875" style="19" customWidth="1"/>
    <col min="14346" max="14346" width="9" style="19" customWidth="1"/>
    <col min="14347" max="14347" width="7" style="19" customWidth="1"/>
    <col min="14348" max="14348" width="6.21875" style="19" customWidth="1"/>
    <col min="14349" max="14592" width="9.21875" style="19"/>
    <col min="14593" max="14593" width="11.44140625" style="19" customWidth="1"/>
    <col min="14594" max="14595" width="12.21875" style="19" customWidth="1"/>
    <col min="14596" max="14596" width="15.5546875" style="19" customWidth="1"/>
    <col min="14597" max="14597" width="1.77734375" style="19" customWidth="1"/>
    <col min="14598" max="14598" width="12.77734375" style="19" customWidth="1"/>
    <col min="14599" max="14599" width="12.44140625" style="19" bestFit="1" customWidth="1"/>
    <col min="14600" max="14600" width="6.5546875" style="19" customWidth="1"/>
    <col min="14601" max="14601" width="15.21875" style="19" customWidth="1"/>
    <col min="14602" max="14602" width="9" style="19" customWidth="1"/>
    <col min="14603" max="14603" width="7" style="19" customWidth="1"/>
    <col min="14604" max="14604" width="6.21875" style="19" customWidth="1"/>
    <col min="14605" max="14848" width="9.21875" style="19"/>
    <col min="14849" max="14849" width="11.44140625" style="19" customWidth="1"/>
    <col min="14850" max="14851" width="12.21875" style="19" customWidth="1"/>
    <col min="14852" max="14852" width="15.5546875" style="19" customWidth="1"/>
    <col min="14853" max="14853" width="1.77734375" style="19" customWidth="1"/>
    <col min="14854" max="14854" width="12.77734375" style="19" customWidth="1"/>
    <col min="14855" max="14855" width="12.44140625" style="19" bestFit="1" customWidth="1"/>
    <col min="14856" max="14856" width="6.5546875" style="19" customWidth="1"/>
    <col min="14857" max="14857" width="15.21875" style="19" customWidth="1"/>
    <col min="14858" max="14858" width="9" style="19" customWidth="1"/>
    <col min="14859" max="14859" width="7" style="19" customWidth="1"/>
    <col min="14860" max="14860" width="6.21875" style="19" customWidth="1"/>
    <col min="14861" max="15104" width="9.21875" style="19"/>
    <col min="15105" max="15105" width="11.44140625" style="19" customWidth="1"/>
    <col min="15106" max="15107" width="12.21875" style="19" customWidth="1"/>
    <col min="15108" max="15108" width="15.5546875" style="19" customWidth="1"/>
    <col min="15109" max="15109" width="1.77734375" style="19" customWidth="1"/>
    <col min="15110" max="15110" width="12.77734375" style="19" customWidth="1"/>
    <col min="15111" max="15111" width="12.44140625" style="19" bestFit="1" customWidth="1"/>
    <col min="15112" max="15112" width="6.5546875" style="19" customWidth="1"/>
    <col min="15113" max="15113" width="15.21875" style="19" customWidth="1"/>
    <col min="15114" max="15114" width="9" style="19" customWidth="1"/>
    <col min="15115" max="15115" width="7" style="19" customWidth="1"/>
    <col min="15116" max="15116" width="6.21875" style="19" customWidth="1"/>
    <col min="15117" max="15360" width="9.21875" style="19"/>
    <col min="15361" max="15361" width="11.44140625" style="19" customWidth="1"/>
    <col min="15362" max="15363" width="12.21875" style="19" customWidth="1"/>
    <col min="15364" max="15364" width="15.5546875" style="19" customWidth="1"/>
    <col min="15365" max="15365" width="1.77734375" style="19" customWidth="1"/>
    <col min="15366" max="15366" width="12.77734375" style="19" customWidth="1"/>
    <col min="15367" max="15367" width="12.44140625" style="19" bestFit="1" customWidth="1"/>
    <col min="15368" max="15368" width="6.5546875" style="19" customWidth="1"/>
    <col min="15369" max="15369" width="15.21875" style="19" customWidth="1"/>
    <col min="15370" max="15370" width="9" style="19" customWidth="1"/>
    <col min="15371" max="15371" width="7" style="19" customWidth="1"/>
    <col min="15372" max="15372" width="6.21875" style="19" customWidth="1"/>
    <col min="15373" max="15616" width="9.21875" style="19"/>
    <col min="15617" max="15617" width="11.44140625" style="19" customWidth="1"/>
    <col min="15618" max="15619" width="12.21875" style="19" customWidth="1"/>
    <col min="15620" max="15620" width="15.5546875" style="19" customWidth="1"/>
    <col min="15621" max="15621" width="1.77734375" style="19" customWidth="1"/>
    <col min="15622" max="15622" width="12.77734375" style="19" customWidth="1"/>
    <col min="15623" max="15623" width="12.44140625" style="19" bestFit="1" customWidth="1"/>
    <col min="15624" max="15624" width="6.5546875" style="19" customWidth="1"/>
    <col min="15625" max="15625" width="15.21875" style="19" customWidth="1"/>
    <col min="15626" max="15626" width="9" style="19" customWidth="1"/>
    <col min="15627" max="15627" width="7" style="19" customWidth="1"/>
    <col min="15628" max="15628" width="6.21875" style="19" customWidth="1"/>
    <col min="15629" max="15872" width="9.21875" style="19"/>
    <col min="15873" max="15873" width="11.44140625" style="19" customWidth="1"/>
    <col min="15874" max="15875" width="12.21875" style="19" customWidth="1"/>
    <col min="15876" max="15876" width="15.5546875" style="19" customWidth="1"/>
    <col min="15877" max="15877" width="1.77734375" style="19" customWidth="1"/>
    <col min="15878" max="15878" width="12.77734375" style="19" customWidth="1"/>
    <col min="15879" max="15879" width="12.44140625" style="19" bestFit="1" customWidth="1"/>
    <col min="15880" max="15880" width="6.5546875" style="19" customWidth="1"/>
    <col min="15881" max="15881" width="15.21875" style="19" customWidth="1"/>
    <col min="15882" max="15882" width="9" style="19" customWidth="1"/>
    <col min="15883" max="15883" width="7" style="19" customWidth="1"/>
    <col min="15884" max="15884" width="6.21875" style="19" customWidth="1"/>
    <col min="15885" max="16128" width="9.21875" style="19"/>
    <col min="16129" max="16129" width="11.44140625" style="19" customWidth="1"/>
    <col min="16130" max="16131" width="12.21875" style="19" customWidth="1"/>
    <col min="16132" max="16132" width="15.5546875" style="19" customWidth="1"/>
    <col min="16133" max="16133" width="1.77734375" style="19" customWidth="1"/>
    <col min="16134" max="16134" width="12.77734375" style="19" customWidth="1"/>
    <col min="16135" max="16135" width="12.44140625" style="19" bestFit="1" customWidth="1"/>
    <col min="16136" max="16136" width="6.5546875" style="19" customWidth="1"/>
    <col min="16137" max="16137" width="15.21875" style="19" customWidth="1"/>
    <col min="16138" max="16138" width="9" style="19" customWidth="1"/>
    <col min="16139" max="16139" width="7" style="19" customWidth="1"/>
    <col min="16140" max="16140" width="6.21875" style="19" customWidth="1"/>
    <col min="16141" max="16384" width="9.21875" style="19"/>
  </cols>
  <sheetData>
    <row r="1" spans="1:53" s="21" customFormat="1" ht="12.6" customHeight="1">
      <c r="M1" s="29"/>
      <c r="N1" s="29"/>
    </row>
    <row r="2" spans="1:53" s="14" customFormat="1" ht="60" customHeight="1">
      <c r="A2" s="12"/>
      <c r="B2" s="16"/>
      <c r="C2" s="39"/>
      <c r="D2" s="39"/>
      <c r="E2" s="39"/>
      <c r="F2" s="564" t="s">
        <v>0</v>
      </c>
      <c r="G2" s="565"/>
      <c r="H2" s="565"/>
      <c r="I2" s="565"/>
      <c r="J2" s="17"/>
      <c r="K2" s="40" t="s">
        <v>210</v>
      </c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</row>
    <row r="3" spans="1:53" s="12" customFormat="1" ht="6.6" customHeight="1">
      <c r="B3" s="13"/>
      <c r="C3" s="566"/>
      <c r="D3" s="566"/>
      <c r="E3" s="566"/>
      <c r="F3" s="566"/>
      <c r="G3" s="566"/>
      <c r="H3" s="566"/>
      <c r="I3" s="566"/>
      <c r="J3" s="566"/>
      <c r="K3" s="13"/>
      <c r="L3" s="13"/>
    </row>
    <row r="4" spans="1:53" ht="18.75" customHeight="1">
      <c r="B4" s="524" t="s">
        <v>62</v>
      </c>
      <c r="C4" s="525"/>
      <c r="D4" s="526"/>
      <c r="E4" s="406" t="str">
        <f>VLOOKUP(B8,P11:R17,2,FALSE)</f>
        <v xml:space="preserve"> </v>
      </c>
      <c r="F4" s="407"/>
      <c r="G4" s="407"/>
      <c r="H4" s="519"/>
      <c r="I4" s="407" t="str">
        <f>VLOOKUP(B8,P11:R17,3,FALSE)</f>
        <v xml:space="preserve"> </v>
      </c>
      <c r="J4" s="407"/>
      <c r="K4" s="408"/>
    </row>
    <row r="5" spans="1:53" ht="18.75" customHeight="1">
      <c r="B5" s="670">
        <f ca="1">NOW()</f>
        <v>45980.639491550923</v>
      </c>
      <c r="C5" s="671"/>
      <c r="D5" s="672"/>
      <c r="E5" s="520"/>
      <c r="F5" s="521"/>
      <c r="G5" s="521"/>
      <c r="H5" s="522"/>
      <c r="I5" s="521"/>
      <c r="J5" s="521"/>
      <c r="K5" s="523"/>
    </row>
    <row r="6" spans="1:53" ht="18.75" customHeight="1">
      <c r="B6" s="673"/>
      <c r="C6" s="671"/>
      <c r="D6" s="672"/>
      <c r="E6" s="527"/>
      <c r="F6" s="528"/>
      <c r="G6" s="528"/>
      <c r="H6" s="529"/>
      <c r="I6" s="533"/>
      <c r="J6" s="533"/>
      <c r="K6" s="534"/>
    </row>
    <row r="7" spans="1:53" ht="18.75" customHeight="1">
      <c r="B7" s="541" t="s">
        <v>67</v>
      </c>
      <c r="C7" s="542"/>
      <c r="D7" s="543"/>
      <c r="E7" s="527"/>
      <c r="F7" s="528"/>
      <c r="G7" s="528"/>
      <c r="H7" s="529"/>
      <c r="I7" s="533"/>
      <c r="J7" s="533"/>
      <c r="K7" s="534"/>
    </row>
    <row r="8" spans="1:53" ht="18.75" customHeight="1">
      <c r="B8" s="544" t="s">
        <v>101</v>
      </c>
      <c r="C8" s="545"/>
      <c r="D8" s="546"/>
      <c r="E8" s="527"/>
      <c r="F8" s="528"/>
      <c r="G8" s="528"/>
      <c r="H8" s="529"/>
      <c r="I8" s="533"/>
      <c r="J8" s="533"/>
      <c r="K8" s="534"/>
    </row>
    <row r="9" spans="1:53" ht="18.75" customHeight="1">
      <c r="B9" s="547"/>
      <c r="C9" s="548"/>
      <c r="D9" s="549"/>
      <c r="E9" s="530"/>
      <c r="F9" s="531"/>
      <c r="G9" s="531"/>
      <c r="H9" s="532"/>
      <c r="I9" s="535"/>
      <c r="J9" s="535"/>
      <c r="K9" s="536"/>
    </row>
    <row r="10" spans="1:53" ht="10.050000000000001" customHeight="1">
      <c r="B10" s="518"/>
      <c r="C10" s="518"/>
      <c r="D10" s="518"/>
      <c r="E10" s="518"/>
      <c r="F10" s="518"/>
      <c r="G10" s="518"/>
      <c r="H10" s="518"/>
      <c r="I10" s="518"/>
      <c r="J10" s="518"/>
      <c r="K10" s="518"/>
    </row>
    <row r="11" spans="1:53" ht="18.75" customHeight="1">
      <c r="B11" s="425" t="s">
        <v>61</v>
      </c>
      <c r="C11" s="426"/>
      <c r="D11" s="426"/>
      <c r="E11" s="427"/>
      <c r="F11" s="19"/>
      <c r="G11" s="165"/>
      <c r="H11" s="451" t="s">
        <v>61</v>
      </c>
      <c r="I11" s="452"/>
      <c r="J11" s="452"/>
      <c r="K11" s="453"/>
      <c r="P11" s="105" t="s">
        <v>101</v>
      </c>
      <c r="Q11" s="105" t="s">
        <v>59</v>
      </c>
      <c r="R11" s="105" t="s">
        <v>59</v>
      </c>
    </row>
    <row r="12" spans="1:53" ht="13.8" customHeight="1">
      <c r="B12" s="136" t="s">
        <v>64</v>
      </c>
      <c r="C12" s="92" t="s">
        <v>65</v>
      </c>
      <c r="D12" s="119" t="s">
        <v>66</v>
      </c>
      <c r="E12" s="137" t="s">
        <v>200</v>
      </c>
      <c r="F12" s="19"/>
      <c r="G12" s="165"/>
      <c r="H12" s="136" t="s">
        <v>64</v>
      </c>
      <c r="I12" s="92" t="s">
        <v>65</v>
      </c>
      <c r="J12" s="119" t="s">
        <v>66</v>
      </c>
      <c r="K12" s="137" t="s">
        <v>115</v>
      </c>
      <c r="P12" s="105" t="s">
        <v>95</v>
      </c>
      <c r="Q12" s="105" t="s">
        <v>69</v>
      </c>
      <c r="R12" s="105" t="s">
        <v>70</v>
      </c>
    </row>
    <row r="13" spans="1:53" ht="15.75" customHeight="1">
      <c r="B13" s="311">
        <v>10</v>
      </c>
      <c r="C13" s="53">
        <v>0</v>
      </c>
      <c r="D13" s="53">
        <v>0</v>
      </c>
      <c r="E13" s="313">
        <f>(C13*B13) + (D13*B13)</f>
        <v>0</v>
      </c>
      <c r="F13" s="19"/>
      <c r="G13" s="166"/>
      <c r="H13" s="183">
        <v>1</v>
      </c>
      <c r="I13" s="53">
        <v>0</v>
      </c>
      <c r="J13" s="53">
        <v>0</v>
      </c>
      <c r="K13" s="184">
        <f t="shared" ref="K13:K19" si="0">(I13*H13) + (J13*H13)</f>
        <v>0</v>
      </c>
      <c r="P13" s="105" t="s">
        <v>96</v>
      </c>
      <c r="Q13" s="105" t="s">
        <v>102</v>
      </c>
      <c r="R13" s="105" t="s">
        <v>59</v>
      </c>
    </row>
    <row r="14" spans="1:53" ht="15.75" customHeight="1">
      <c r="B14" s="311">
        <v>20</v>
      </c>
      <c r="C14" s="53">
        <v>1</v>
      </c>
      <c r="D14" s="53">
        <v>0</v>
      </c>
      <c r="E14" s="313">
        <f>(C14*B14) + (D14*B14)</f>
        <v>20</v>
      </c>
      <c r="F14" s="19"/>
      <c r="G14" s="166"/>
      <c r="H14" s="183">
        <v>2</v>
      </c>
      <c r="I14" s="53">
        <v>1</v>
      </c>
      <c r="J14" s="53">
        <v>0</v>
      </c>
      <c r="K14" s="184">
        <f t="shared" si="0"/>
        <v>2</v>
      </c>
      <c r="P14" s="105" t="s">
        <v>97</v>
      </c>
      <c r="Q14" s="105" t="s">
        <v>69</v>
      </c>
      <c r="R14" s="105" t="s">
        <v>70</v>
      </c>
    </row>
    <row r="15" spans="1:53" ht="15.75" customHeight="1">
      <c r="B15" s="311">
        <v>50</v>
      </c>
      <c r="C15" s="53">
        <v>0</v>
      </c>
      <c r="D15" s="53">
        <v>0</v>
      </c>
      <c r="E15" s="313">
        <f>(C15*B15) + (D15*B15)</f>
        <v>0</v>
      </c>
      <c r="F15" s="19"/>
      <c r="G15" s="167"/>
      <c r="H15" s="183">
        <v>5</v>
      </c>
      <c r="I15" s="53">
        <v>0</v>
      </c>
      <c r="J15" s="53">
        <v>0</v>
      </c>
      <c r="K15" s="184">
        <f t="shared" si="0"/>
        <v>0</v>
      </c>
      <c r="P15" s="105" t="s">
        <v>98</v>
      </c>
      <c r="Q15" s="105" t="s">
        <v>102</v>
      </c>
      <c r="R15" s="105" t="s">
        <v>59</v>
      </c>
    </row>
    <row r="16" spans="1:53" ht="15.75" customHeight="1">
      <c r="B16" s="311">
        <v>100</v>
      </c>
      <c r="C16" s="53">
        <v>0</v>
      </c>
      <c r="D16" s="53">
        <v>0</v>
      </c>
      <c r="E16" s="313">
        <f>(C16*B16) + (D16*B16)</f>
        <v>0</v>
      </c>
      <c r="F16" s="19"/>
      <c r="G16" s="167"/>
      <c r="H16" s="183">
        <v>10</v>
      </c>
      <c r="I16" s="53">
        <v>0</v>
      </c>
      <c r="J16" s="53">
        <v>0</v>
      </c>
      <c r="K16" s="184">
        <f t="shared" si="0"/>
        <v>0</v>
      </c>
      <c r="P16" s="105" t="s">
        <v>99</v>
      </c>
      <c r="Q16" s="105" t="s">
        <v>69</v>
      </c>
      <c r="R16" s="105" t="s">
        <v>70</v>
      </c>
    </row>
    <row r="17" spans="2:18" ht="15.75" customHeight="1">
      <c r="B17" s="312">
        <v>200</v>
      </c>
      <c r="C17" s="53">
        <v>0</v>
      </c>
      <c r="D17" s="53">
        <v>0</v>
      </c>
      <c r="E17" s="313">
        <f>(C17*B17) + (D17*B17)</f>
        <v>0</v>
      </c>
      <c r="F17" s="19"/>
      <c r="G17" s="167"/>
      <c r="H17" s="183">
        <v>20</v>
      </c>
      <c r="I17" s="53">
        <v>0</v>
      </c>
      <c r="J17" s="53">
        <v>0</v>
      </c>
      <c r="K17" s="184">
        <f t="shared" si="0"/>
        <v>0</v>
      </c>
      <c r="P17" s="105" t="s">
        <v>100</v>
      </c>
      <c r="Q17" s="105" t="s">
        <v>102</v>
      </c>
      <c r="R17" s="105" t="s">
        <v>59</v>
      </c>
    </row>
    <row r="18" spans="2:18" ht="15.75" customHeight="1">
      <c r="B18" s="390" t="s">
        <v>71</v>
      </c>
      <c r="C18" s="390"/>
      <c r="D18" s="391"/>
      <c r="E18" s="311">
        <f>SUM(E13:E17)</f>
        <v>20</v>
      </c>
      <c r="F18" s="19"/>
      <c r="G18" s="167"/>
      <c r="H18" s="183">
        <v>50</v>
      </c>
      <c r="I18" s="53">
        <v>0</v>
      </c>
      <c r="J18" s="53">
        <v>1</v>
      </c>
      <c r="K18" s="184">
        <f t="shared" si="0"/>
        <v>50</v>
      </c>
    </row>
    <row r="19" spans="2:18" ht="15.75" customHeight="1">
      <c r="B19" s="168"/>
      <c r="C19" s="169"/>
      <c r="D19" s="169"/>
      <c r="E19" s="170"/>
      <c r="F19" s="19"/>
      <c r="G19" s="167"/>
      <c r="H19" s="183">
        <v>100</v>
      </c>
      <c r="I19" s="53">
        <v>0</v>
      </c>
      <c r="J19" s="53">
        <v>1</v>
      </c>
      <c r="K19" s="184">
        <f t="shared" si="0"/>
        <v>100</v>
      </c>
    </row>
    <row r="20" spans="2:18" s="22" customFormat="1" ht="18.75" customHeight="1">
      <c r="B20" s="185" t="s">
        <v>72</v>
      </c>
      <c r="C20" s="92" t="s">
        <v>65</v>
      </c>
      <c r="D20" s="119" t="s">
        <v>66</v>
      </c>
      <c r="E20" s="186" t="s">
        <v>200</v>
      </c>
      <c r="G20" s="167"/>
      <c r="H20" s="390" t="s">
        <v>71</v>
      </c>
      <c r="I20" s="390"/>
      <c r="J20" s="391"/>
      <c r="K20" s="183">
        <f>SUM(K13:K19)</f>
        <v>152</v>
      </c>
      <c r="L20" s="23"/>
      <c r="M20" s="23"/>
    </row>
    <row r="21" spans="2:18" ht="13.8" customHeight="1">
      <c r="B21" s="311">
        <v>0.1</v>
      </c>
      <c r="C21" s="188">
        <v>0</v>
      </c>
      <c r="D21" s="188">
        <v>0</v>
      </c>
      <c r="E21" s="313">
        <f t="shared" ref="E21:E26" si="1">(C21*B21) + (D21*B21)</f>
        <v>0</v>
      </c>
      <c r="F21" s="19"/>
      <c r="G21" s="106"/>
      <c r="H21" s="19"/>
      <c r="I21" s="19"/>
      <c r="J21" s="19"/>
      <c r="K21" s="19"/>
    </row>
    <row r="22" spans="2:18" ht="15.75" customHeight="1">
      <c r="B22" s="311">
        <v>0.2</v>
      </c>
      <c r="C22" s="53">
        <v>1</v>
      </c>
      <c r="D22" s="53">
        <v>0</v>
      </c>
      <c r="E22" s="313">
        <f t="shared" si="1"/>
        <v>0.2</v>
      </c>
      <c r="F22" s="19"/>
      <c r="G22" s="165"/>
      <c r="H22" s="165"/>
      <c r="I22" s="165"/>
      <c r="J22" s="165"/>
      <c r="K22" s="165"/>
    </row>
    <row r="23" spans="2:18" ht="15.75" customHeight="1">
      <c r="B23" s="311">
        <v>0.5</v>
      </c>
      <c r="C23" s="53">
        <v>0</v>
      </c>
      <c r="D23" s="53">
        <v>0</v>
      </c>
      <c r="E23" s="313">
        <f t="shared" si="1"/>
        <v>0</v>
      </c>
      <c r="F23" s="19"/>
      <c r="G23" s="171"/>
      <c r="H23" s="171"/>
      <c r="I23" s="171"/>
      <c r="J23" s="172"/>
      <c r="K23" s="172"/>
    </row>
    <row r="24" spans="2:18" ht="15.75" customHeight="1">
      <c r="B24" s="311">
        <v>1</v>
      </c>
      <c r="C24" s="53">
        <v>1</v>
      </c>
      <c r="D24" s="53">
        <v>0</v>
      </c>
      <c r="E24" s="313">
        <f>(C24*B24) + (D24*B24)</f>
        <v>1</v>
      </c>
      <c r="F24" s="19"/>
      <c r="G24" s="551"/>
      <c r="H24" s="551"/>
      <c r="I24" s="551"/>
      <c r="J24" s="552"/>
      <c r="K24" s="552"/>
    </row>
    <row r="25" spans="2:18" ht="15.75" customHeight="1">
      <c r="B25" s="311">
        <v>2</v>
      </c>
      <c r="C25" s="53">
        <v>0</v>
      </c>
      <c r="D25" s="53">
        <v>0</v>
      </c>
      <c r="E25" s="313">
        <f t="shared" si="1"/>
        <v>0</v>
      </c>
      <c r="F25" s="19"/>
      <c r="G25" s="173"/>
      <c r="H25" s="173"/>
      <c r="I25" s="173"/>
      <c r="J25" s="174"/>
      <c r="K25" s="174"/>
    </row>
    <row r="26" spans="2:18" ht="15.75" customHeight="1">
      <c r="B26" s="312">
        <v>5</v>
      </c>
      <c r="C26" s="53">
        <v>0</v>
      </c>
      <c r="D26" s="53">
        <v>0</v>
      </c>
      <c r="E26" s="313">
        <f t="shared" si="1"/>
        <v>0</v>
      </c>
      <c r="F26" s="19"/>
      <c r="G26" s="551"/>
      <c r="H26" s="551"/>
      <c r="I26" s="551"/>
      <c r="J26" s="552"/>
      <c r="K26" s="552"/>
    </row>
    <row r="27" spans="2:18" ht="15.75" customHeight="1">
      <c r="B27" s="390" t="s">
        <v>78</v>
      </c>
      <c r="C27" s="390"/>
      <c r="D27" s="391"/>
      <c r="E27" s="311">
        <f>SUM(E21:E26)</f>
        <v>1.2</v>
      </c>
      <c r="F27" s="19"/>
      <c r="G27" s="550"/>
      <c r="H27" s="550"/>
      <c r="I27" s="175"/>
      <c r="J27" s="175"/>
      <c r="K27" s="175"/>
    </row>
    <row r="28" spans="2:18" ht="5.0999999999999996" customHeight="1">
      <c r="B28" s="19"/>
      <c r="C28" s="19"/>
      <c r="D28" s="19"/>
      <c r="E28" s="19"/>
      <c r="F28" s="19"/>
      <c r="G28" s="175"/>
      <c r="H28" s="175"/>
      <c r="I28" s="175"/>
      <c r="J28" s="175"/>
      <c r="K28" s="175"/>
    </row>
    <row r="29" spans="2:18" ht="18.75" customHeight="1">
      <c r="B29" s="433" t="s">
        <v>201</v>
      </c>
      <c r="C29" s="434"/>
      <c r="D29" s="435"/>
      <c r="E29" s="311">
        <f>E18+E27</f>
        <v>21.2</v>
      </c>
      <c r="F29" s="19"/>
      <c r="G29" s="175"/>
      <c r="H29" s="433" t="s">
        <v>127</v>
      </c>
      <c r="I29" s="434"/>
      <c r="J29" s="435"/>
      <c r="K29" s="191">
        <f>+K20</f>
        <v>152</v>
      </c>
    </row>
    <row r="30" spans="2:18" ht="5.0999999999999996" customHeight="1">
      <c r="B30" s="19"/>
      <c r="C30" s="19"/>
      <c r="D30" s="19"/>
      <c r="E30" s="19"/>
      <c r="F30" s="19"/>
      <c r="G30" s="106"/>
      <c r="H30" s="19"/>
      <c r="I30" s="19"/>
      <c r="J30" s="19"/>
      <c r="K30" s="19"/>
    </row>
    <row r="31" spans="2:18" ht="18.75" customHeight="1">
      <c r="B31" s="560" t="s">
        <v>204</v>
      </c>
      <c r="C31" s="560"/>
      <c r="D31" s="561"/>
      <c r="E31" s="561"/>
      <c r="F31" s="176"/>
      <c r="G31" s="177"/>
      <c r="H31" s="560" t="s">
        <v>117</v>
      </c>
      <c r="I31" s="560"/>
      <c r="J31" s="561"/>
      <c r="K31" s="561"/>
    </row>
    <row r="32" spans="2:18" ht="15.75" customHeight="1">
      <c r="B32" s="562" t="s">
        <v>74</v>
      </c>
      <c r="C32" s="563"/>
      <c r="D32" s="563"/>
      <c r="E32" s="311">
        <f>+E29</f>
        <v>21.2</v>
      </c>
      <c r="F32" s="176"/>
      <c r="G32" s="177"/>
      <c r="H32" s="562" t="s">
        <v>74</v>
      </c>
      <c r="I32" s="563"/>
      <c r="J32" s="563"/>
      <c r="K32" s="183">
        <f>+K29</f>
        <v>152</v>
      </c>
    </row>
    <row r="33" spans="2:11" ht="15.75" customHeight="1">
      <c r="B33" s="562" t="s">
        <v>75</v>
      </c>
      <c r="C33" s="563"/>
      <c r="D33" s="563"/>
      <c r="E33" s="323">
        <v>1000</v>
      </c>
      <c r="F33" s="178"/>
      <c r="G33" s="177"/>
      <c r="H33" s="562" t="s">
        <v>75</v>
      </c>
      <c r="I33" s="563"/>
      <c r="J33" s="563"/>
      <c r="K33" s="193">
        <v>100</v>
      </c>
    </row>
    <row r="34" spans="2:11" ht="15.75" customHeight="1">
      <c r="B34" s="562" t="s">
        <v>118</v>
      </c>
      <c r="C34" s="563"/>
      <c r="D34" s="563"/>
      <c r="E34" s="181">
        <f>SUM(E32-E33)</f>
        <v>-978.8</v>
      </c>
      <c r="F34" s="178"/>
      <c r="G34" s="177"/>
      <c r="H34" s="562" t="s">
        <v>118</v>
      </c>
      <c r="I34" s="563"/>
      <c r="J34" s="563"/>
      <c r="K34" s="183">
        <f>SUM(K32-K33)</f>
        <v>52</v>
      </c>
    </row>
    <row r="35" spans="2:11" ht="5.0999999999999996" customHeight="1">
      <c r="B35" s="14"/>
      <c r="C35" s="14"/>
      <c r="D35" s="14"/>
      <c r="E35" s="14"/>
      <c r="F35" s="19"/>
      <c r="G35" s="106"/>
      <c r="H35" s="19"/>
      <c r="I35" s="19"/>
      <c r="J35" s="19"/>
      <c r="K35" s="19"/>
    </row>
    <row r="36" spans="2:11" ht="18.75" customHeight="1">
      <c r="B36" s="560" t="s">
        <v>77</v>
      </c>
      <c r="C36" s="560"/>
      <c r="D36" s="561"/>
      <c r="E36" s="561"/>
      <c r="F36" s="178"/>
      <c r="G36" s="179"/>
      <c r="H36" s="560" t="s">
        <v>77</v>
      </c>
      <c r="I36" s="560"/>
      <c r="J36" s="561"/>
      <c r="K36" s="561"/>
    </row>
    <row r="37" spans="2:11" ht="19.95" customHeight="1">
      <c r="B37" s="553" t="s">
        <v>119</v>
      </c>
      <c r="C37" s="554"/>
      <c r="D37" s="554"/>
      <c r="E37" s="555"/>
      <c r="F37" s="178"/>
      <c r="G37" s="180"/>
      <c r="H37" s="553" t="s">
        <v>119</v>
      </c>
      <c r="I37" s="554"/>
      <c r="J37" s="554"/>
      <c r="K37" s="555"/>
    </row>
    <row r="38" spans="2:11" ht="19.95" customHeight="1">
      <c r="B38" s="556"/>
      <c r="C38" s="554"/>
      <c r="D38" s="554"/>
      <c r="E38" s="555"/>
      <c r="F38" s="178"/>
      <c r="G38" s="180"/>
      <c r="H38" s="556"/>
      <c r="I38" s="554"/>
      <c r="J38" s="554"/>
      <c r="K38" s="555"/>
    </row>
    <row r="39" spans="2:11" ht="19.95" customHeight="1">
      <c r="B39" s="557"/>
      <c r="C39" s="558"/>
      <c r="D39" s="558"/>
      <c r="E39" s="559"/>
      <c r="F39" s="178"/>
      <c r="G39" s="180"/>
      <c r="H39" s="557"/>
      <c r="I39" s="558"/>
      <c r="J39" s="558"/>
      <c r="K39" s="559"/>
    </row>
    <row r="40" spans="2:11" ht="5.0999999999999996" customHeight="1">
      <c r="B40" s="19"/>
      <c r="C40" s="19"/>
      <c r="D40" s="19"/>
      <c r="E40" s="19"/>
      <c r="F40" s="19"/>
      <c r="G40" s="106"/>
      <c r="H40" s="19"/>
      <c r="I40" s="19"/>
      <c r="J40" s="19"/>
      <c r="K40" s="19"/>
    </row>
    <row r="41" spans="2:11" ht="18.75" customHeight="1">
      <c r="B41" s="351" t="s">
        <v>86</v>
      </c>
      <c r="C41" s="352"/>
      <c r="D41" s="352"/>
      <c r="E41" s="352"/>
      <c r="F41" s="352"/>
      <c r="G41" s="352"/>
      <c r="H41" s="352"/>
      <c r="I41" s="352"/>
      <c r="J41" s="352"/>
      <c r="K41" s="353"/>
    </row>
    <row r="42" spans="2:11" ht="16.5" customHeight="1">
      <c r="B42" s="358" t="s">
        <v>87</v>
      </c>
      <c r="C42" s="359"/>
      <c r="D42" s="423"/>
      <c r="E42" s="49" t="s">
        <v>81</v>
      </c>
      <c r="F42" s="359" t="s">
        <v>23</v>
      </c>
      <c r="G42" s="359"/>
      <c r="H42" s="359" t="s">
        <v>76</v>
      </c>
      <c r="I42" s="359"/>
      <c r="J42" s="359" t="s">
        <v>77</v>
      </c>
      <c r="K42" s="424"/>
    </row>
    <row r="43" spans="2:11" ht="15.75" customHeight="1">
      <c r="B43" s="332" t="s">
        <v>31</v>
      </c>
      <c r="C43" s="332"/>
      <c r="D43" s="333"/>
      <c r="E43" s="315">
        <v>5</v>
      </c>
      <c r="F43" s="674">
        <v>0</v>
      </c>
      <c r="G43" s="674"/>
      <c r="H43" s="675">
        <f>+E43-F43</f>
        <v>5</v>
      </c>
      <c r="I43" s="676"/>
      <c r="J43" s="357" t="str">
        <f>IF(H43&lt;&gt;0,"Explicar","")</f>
        <v>Explicar</v>
      </c>
      <c r="K43" s="357"/>
    </row>
    <row r="44" spans="2:11" ht="15.75" customHeight="1">
      <c r="B44" s="354" t="s">
        <v>105</v>
      </c>
      <c r="C44" s="354"/>
      <c r="D44" s="355"/>
      <c r="E44" s="316">
        <v>0</v>
      </c>
      <c r="F44" s="674">
        <v>0</v>
      </c>
      <c r="G44" s="674"/>
      <c r="H44" s="675">
        <f>+E44-F44</f>
        <v>0</v>
      </c>
      <c r="I44" s="676"/>
      <c r="J44" s="357" t="str">
        <f>IF(H44&lt;&gt;0,"Explicar","")</f>
        <v/>
      </c>
      <c r="K44" s="357"/>
    </row>
    <row r="45" spans="2:11" ht="15.75" customHeight="1">
      <c r="B45" s="354" t="s">
        <v>105</v>
      </c>
      <c r="C45" s="354"/>
      <c r="D45" s="355"/>
      <c r="E45" s="316">
        <v>0</v>
      </c>
      <c r="F45" s="674">
        <v>0</v>
      </c>
      <c r="G45" s="674"/>
      <c r="H45" s="675">
        <f>+E45-F45</f>
        <v>0</v>
      </c>
      <c r="I45" s="676"/>
      <c r="J45" s="357" t="str">
        <f>IF(H45&lt;&gt;0,"Explicar","")</f>
        <v/>
      </c>
      <c r="K45" s="357"/>
    </row>
    <row r="46" spans="2:11" ht="5.0999999999999996" customHeight="1">
      <c r="B46" s="19"/>
      <c r="C46" s="19"/>
      <c r="D46" s="19"/>
      <c r="E46" s="19"/>
      <c r="F46" s="19"/>
      <c r="G46" s="106"/>
      <c r="H46" s="19"/>
      <c r="I46" s="19"/>
      <c r="J46" s="19"/>
      <c r="K46" s="19"/>
    </row>
    <row r="47" spans="2:11" ht="18.75" customHeight="1">
      <c r="B47" s="351" t="s">
        <v>106</v>
      </c>
      <c r="C47" s="352"/>
      <c r="D47" s="352"/>
      <c r="E47" s="352"/>
      <c r="F47" s="352"/>
      <c r="G47" s="352"/>
      <c r="H47" s="352"/>
      <c r="I47" s="352"/>
      <c r="J47" s="352"/>
      <c r="K47" s="353"/>
    </row>
    <row r="48" spans="2:11" ht="16.5" customHeight="1">
      <c r="B48" s="358" t="s">
        <v>107</v>
      </c>
      <c r="C48" s="359"/>
      <c r="D48" s="423"/>
      <c r="E48" s="49" t="s">
        <v>23</v>
      </c>
      <c r="F48" s="360" t="s">
        <v>189</v>
      </c>
      <c r="G48" s="361"/>
      <c r="H48" s="361"/>
      <c r="I48" s="361"/>
      <c r="J48" s="361"/>
      <c r="K48" s="362"/>
    </row>
    <row r="49" spans="2:18" ht="15.75" customHeight="1">
      <c r="B49" s="332" t="s">
        <v>60</v>
      </c>
      <c r="C49" s="332"/>
      <c r="D49" s="333"/>
      <c r="E49" s="317">
        <v>5</v>
      </c>
      <c r="F49" s="363"/>
      <c r="G49" s="363"/>
      <c r="H49" s="363"/>
      <c r="I49" s="363"/>
      <c r="J49" s="363"/>
      <c r="K49" s="363"/>
    </row>
    <row r="50" spans="2:18" ht="15.75" customHeight="1">
      <c r="B50" s="332" t="s">
        <v>197</v>
      </c>
      <c r="C50" s="332"/>
      <c r="D50" s="333"/>
      <c r="E50" s="317">
        <v>0</v>
      </c>
      <c r="F50" s="363"/>
      <c r="G50" s="363"/>
      <c r="H50" s="363"/>
      <c r="I50" s="363"/>
      <c r="J50" s="363"/>
      <c r="K50" s="363"/>
    </row>
    <row r="51" spans="2:18" s="35" customFormat="1" ht="15.75" customHeight="1">
      <c r="B51" s="354" t="s">
        <v>105</v>
      </c>
      <c r="C51" s="354"/>
      <c r="D51" s="355"/>
      <c r="E51" s="317">
        <v>0</v>
      </c>
      <c r="F51" s="496"/>
      <c r="G51" s="496"/>
      <c r="H51" s="496"/>
      <c r="I51" s="496"/>
      <c r="J51" s="496"/>
      <c r="K51" s="496"/>
      <c r="L51" s="34"/>
      <c r="M51" s="34"/>
    </row>
    <row r="52" spans="2:18" ht="15.75" customHeight="1">
      <c r="B52" s="354" t="s">
        <v>105</v>
      </c>
      <c r="C52" s="354"/>
      <c r="D52" s="355"/>
      <c r="E52" s="317">
        <v>0</v>
      </c>
      <c r="F52" s="363"/>
      <c r="G52" s="363"/>
      <c r="H52" s="363"/>
      <c r="I52" s="363"/>
      <c r="J52" s="363"/>
      <c r="K52" s="363"/>
    </row>
    <row r="53" spans="2:18" ht="5.0999999999999996" customHeight="1">
      <c r="B53" s="19"/>
      <c r="C53" s="19"/>
      <c r="D53" s="19"/>
      <c r="E53" s="19"/>
      <c r="F53" s="19"/>
      <c r="G53" s="106"/>
      <c r="H53" s="19"/>
      <c r="I53" s="19"/>
      <c r="J53" s="19"/>
      <c r="K53" s="19"/>
    </row>
    <row r="54" spans="2:18" ht="18.75" customHeight="1">
      <c r="B54" s="451" t="s">
        <v>212</v>
      </c>
      <c r="C54" s="452"/>
      <c r="D54" s="452"/>
      <c r="E54" s="453"/>
      <c r="F54" s="19"/>
      <c r="G54" s="165"/>
      <c r="H54" s="451" t="s">
        <v>213</v>
      </c>
      <c r="I54" s="452"/>
      <c r="J54" s="452"/>
      <c r="K54" s="453"/>
      <c r="P54" s="105"/>
      <c r="Q54" s="105"/>
      <c r="R54" s="105" t="s">
        <v>59</v>
      </c>
    </row>
    <row r="55" spans="2:18" ht="43.05" customHeight="1">
      <c r="B55" s="136" t="s">
        <v>89</v>
      </c>
      <c r="C55" s="49" t="s">
        <v>120</v>
      </c>
      <c r="D55" s="50" t="s">
        <v>23</v>
      </c>
      <c r="E55" s="137" t="s">
        <v>76</v>
      </c>
      <c r="F55" s="19"/>
      <c r="G55" s="165"/>
      <c r="H55" s="136" t="s">
        <v>89</v>
      </c>
      <c r="I55" s="49" t="s">
        <v>120</v>
      </c>
      <c r="J55" s="50" t="s">
        <v>23</v>
      </c>
      <c r="K55" s="137" t="s">
        <v>76</v>
      </c>
      <c r="P55" s="105"/>
      <c r="Q55" s="105"/>
      <c r="R55" s="105"/>
    </row>
    <row r="56" spans="2:18" ht="15.75" customHeight="1">
      <c r="B56" s="196" t="s">
        <v>211</v>
      </c>
      <c r="C56" s="318">
        <v>0</v>
      </c>
      <c r="D56" s="318">
        <v>0</v>
      </c>
      <c r="E56" s="319">
        <f>+C56-D56</f>
        <v>0</v>
      </c>
      <c r="F56" s="14"/>
      <c r="G56" s="194"/>
      <c r="H56" s="196" t="s">
        <v>211</v>
      </c>
      <c r="I56" s="202">
        <v>0</v>
      </c>
      <c r="J56" s="202">
        <v>0</v>
      </c>
      <c r="K56" s="203">
        <f>+I56-J56</f>
        <v>0</v>
      </c>
      <c r="P56" s="105"/>
      <c r="Q56" s="105"/>
      <c r="R56" s="105" t="s">
        <v>59</v>
      </c>
    </row>
    <row r="57" spans="2:18" ht="5.0999999999999996" customHeight="1">
      <c r="B57" s="14"/>
      <c r="C57" s="14"/>
      <c r="D57" s="14"/>
      <c r="E57" s="14"/>
      <c r="F57" s="19"/>
      <c r="G57" s="106"/>
      <c r="H57" s="19"/>
      <c r="I57" s="19"/>
      <c r="J57" s="19"/>
      <c r="K57" s="19"/>
    </row>
    <row r="58" spans="2:18" ht="18.75" customHeight="1">
      <c r="B58" s="677" t="s">
        <v>77</v>
      </c>
      <c r="C58" s="678"/>
      <c r="D58" s="678"/>
      <c r="E58" s="679"/>
      <c r="F58" s="178"/>
      <c r="G58" s="179"/>
      <c r="H58" s="677" t="s">
        <v>77</v>
      </c>
      <c r="I58" s="678"/>
      <c r="J58" s="678"/>
      <c r="K58" s="679"/>
    </row>
    <row r="59" spans="2:18" ht="19.95" customHeight="1">
      <c r="B59" s="507" t="s">
        <v>119</v>
      </c>
      <c r="C59" s="508"/>
      <c r="D59" s="508"/>
      <c r="E59" s="509"/>
      <c r="F59" s="178"/>
      <c r="G59" s="180"/>
      <c r="H59" s="511" t="s">
        <v>119</v>
      </c>
      <c r="I59" s="512"/>
      <c r="J59" s="512"/>
      <c r="K59" s="513"/>
    </row>
    <row r="60" spans="2:18" ht="19.95" customHeight="1">
      <c r="B60" s="510"/>
      <c r="C60" s="508"/>
      <c r="D60" s="508"/>
      <c r="E60" s="509"/>
      <c r="F60" s="178"/>
      <c r="G60" s="180"/>
      <c r="H60" s="514"/>
      <c r="I60" s="512"/>
      <c r="J60" s="512"/>
      <c r="K60" s="513"/>
    </row>
    <row r="61" spans="2:18" ht="19.95" customHeight="1">
      <c r="B61" s="510"/>
      <c r="C61" s="508"/>
      <c r="D61" s="508"/>
      <c r="E61" s="509"/>
      <c r="F61" s="178"/>
      <c r="G61" s="180"/>
      <c r="H61" s="515"/>
      <c r="I61" s="516"/>
      <c r="J61" s="516"/>
      <c r="K61" s="517"/>
    </row>
    <row r="62" spans="2:18" ht="5.0999999999999996" customHeight="1">
      <c r="B62" s="19"/>
      <c r="C62" s="19"/>
      <c r="D62" s="19"/>
      <c r="E62" s="19"/>
      <c r="F62" s="19"/>
      <c r="G62" s="106"/>
      <c r="H62" s="19"/>
      <c r="I62" s="19"/>
      <c r="J62" s="19"/>
      <c r="K62" s="19"/>
    </row>
    <row r="63" spans="2:18" ht="18.75" customHeight="1">
      <c r="B63" s="451" t="s">
        <v>202</v>
      </c>
      <c r="C63" s="452"/>
      <c r="D63" s="452"/>
      <c r="E63" s="453"/>
      <c r="F63" s="19"/>
      <c r="G63" s="165"/>
      <c r="H63" s="451" t="s">
        <v>129</v>
      </c>
      <c r="I63" s="452"/>
      <c r="J63" s="452"/>
      <c r="K63" s="453"/>
      <c r="P63" s="105"/>
      <c r="Q63" s="105"/>
      <c r="R63" s="105" t="s">
        <v>59</v>
      </c>
    </row>
    <row r="64" spans="2:18" ht="43.05" customHeight="1">
      <c r="B64" s="136" t="s">
        <v>89</v>
      </c>
      <c r="C64" s="49" t="s">
        <v>120</v>
      </c>
      <c r="D64" s="50" t="s">
        <v>23</v>
      </c>
      <c r="E64" s="137" t="s">
        <v>76</v>
      </c>
      <c r="F64" s="19"/>
      <c r="G64" s="165"/>
      <c r="H64" s="136" t="s">
        <v>89</v>
      </c>
      <c r="I64" s="49" t="s">
        <v>120</v>
      </c>
      <c r="J64" s="50" t="s">
        <v>23</v>
      </c>
      <c r="K64" s="137" t="s">
        <v>76</v>
      </c>
      <c r="P64" s="105"/>
      <c r="Q64" s="105"/>
      <c r="R64" s="105"/>
    </row>
    <row r="65" spans="2:18" ht="15.75" customHeight="1">
      <c r="B65" s="196" t="s">
        <v>39</v>
      </c>
      <c r="C65" s="318">
        <v>0</v>
      </c>
      <c r="D65" s="318">
        <v>0</v>
      </c>
      <c r="E65" s="319">
        <f>+C65-D65</f>
        <v>0</v>
      </c>
      <c r="F65" s="14"/>
      <c r="G65" s="194"/>
      <c r="H65" s="201" t="s">
        <v>39</v>
      </c>
      <c r="I65" s="202">
        <v>0</v>
      </c>
      <c r="J65" s="202">
        <v>0</v>
      </c>
      <c r="K65" s="203">
        <f>+I65-J65</f>
        <v>0</v>
      </c>
      <c r="P65" s="105"/>
      <c r="Q65" s="105"/>
      <c r="R65" s="105" t="s">
        <v>59</v>
      </c>
    </row>
    <row r="66" spans="2:18" ht="15.75" customHeight="1">
      <c r="B66" s="198" t="s">
        <v>41</v>
      </c>
      <c r="C66" s="320">
        <v>20</v>
      </c>
      <c r="D66" s="320">
        <v>0</v>
      </c>
      <c r="E66" s="314">
        <f t="shared" ref="E66:E77" si="2">+C66-D66</f>
        <v>20</v>
      </c>
      <c r="F66" s="14"/>
      <c r="G66" s="194"/>
      <c r="H66" s="198" t="s">
        <v>41</v>
      </c>
      <c r="I66" s="204">
        <v>20</v>
      </c>
      <c r="J66" s="204">
        <v>0</v>
      </c>
      <c r="K66" s="183">
        <f t="shared" ref="K66:K77" si="3">+I66-J66</f>
        <v>20</v>
      </c>
      <c r="P66" s="105"/>
      <c r="Q66" s="105"/>
      <c r="R66" s="105"/>
    </row>
    <row r="67" spans="2:18" ht="15.75" customHeight="1">
      <c r="B67" s="198" t="s">
        <v>43</v>
      </c>
      <c r="C67" s="320">
        <v>0</v>
      </c>
      <c r="D67" s="320">
        <v>0</v>
      </c>
      <c r="E67" s="314">
        <f>+C67-D67</f>
        <v>0</v>
      </c>
      <c r="F67" s="14"/>
      <c r="G67" s="194"/>
      <c r="H67" s="198" t="s">
        <v>43</v>
      </c>
      <c r="I67" s="204">
        <v>0</v>
      </c>
      <c r="J67" s="204">
        <v>0</v>
      </c>
      <c r="K67" s="183">
        <f>+I67-J67</f>
        <v>0</v>
      </c>
      <c r="P67" s="105"/>
      <c r="Q67" s="105"/>
      <c r="R67" s="105"/>
    </row>
    <row r="68" spans="2:18" ht="15.75" customHeight="1">
      <c r="B68" s="198" t="s">
        <v>44</v>
      </c>
      <c r="C68" s="320">
        <v>0</v>
      </c>
      <c r="D68" s="320">
        <v>0</v>
      </c>
      <c r="E68" s="314">
        <f>+C68-D68</f>
        <v>0</v>
      </c>
      <c r="F68" s="14"/>
      <c r="G68" s="194"/>
      <c r="H68" s="198" t="s">
        <v>44</v>
      </c>
      <c r="I68" s="204">
        <v>0</v>
      </c>
      <c r="J68" s="204">
        <v>0</v>
      </c>
      <c r="K68" s="183">
        <f>+I68-J68</f>
        <v>0</v>
      </c>
      <c r="P68" s="105"/>
      <c r="Q68" s="105"/>
      <c r="R68" s="105"/>
    </row>
    <row r="69" spans="2:18" ht="15.75" customHeight="1">
      <c r="B69" s="198" t="s">
        <v>130</v>
      </c>
      <c r="C69" s="320">
        <v>0</v>
      </c>
      <c r="D69" s="320">
        <v>0</v>
      </c>
      <c r="E69" s="314">
        <f t="shared" si="2"/>
        <v>0</v>
      </c>
      <c r="F69" s="14"/>
      <c r="G69" s="194"/>
      <c r="H69" s="198" t="s">
        <v>130</v>
      </c>
      <c r="I69" s="204">
        <v>0</v>
      </c>
      <c r="J69" s="204">
        <v>0</v>
      </c>
      <c r="K69" s="183">
        <f t="shared" si="3"/>
        <v>0</v>
      </c>
      <c r="P69" s="105"/>
      <c r="Q69" s="105"/>
      <c r="R69" s="105"/>
    </row>
    <row r="70" spans="2:18" ht="15.75" customHeight="1">
      <c r="B70" s="198" t="s">
        <v>45</v>
      </c>
      <c r="C70" s="320">
        <v>0</v>
      </c>
      <c r="D70" s="320">
        <v>0</v>
      </c>
      <c r="E70" s="314">
        <f t="shared" si="2"/>
        <v>0</v>
      </c>
      <c r="F70" s="14"/>
      <c r="G70" s="194"/>
      <c r="H70" s="198" t="s">
        <v>45</v>
      </c>
      <c r="I70" s="204">
        <v>0</v>
      </c>
      <c r="J70" s="204">
        <v>0</v>
      </c>
      <c r="K70" s="183">
        <f t="shared" si="3"/>
        <v>0</v>
      </c>
      <c r="P70" s="105"/>
      <c r="Q70" s="105"/>
      <c r="R70" s="105"/>
    </row>
    <row r="71" spans="2:18" ht="15.75" customHeight="1">
      <c r="B71" s="326" t="s">
        <v>168</v>
      </c>
      <c r="C71" s="320">
        <v>0</v>
      </c>
      <c r="D71" s="320">
        <v>0</v>
      </c>
      <c r="E71" s="314">
        <f t="shared" si="2"/>
        <v>0</v>
      </c>
      <c r="F71" s="14"/>
      <c r="G71" s="194"/>
      <c r="H71" s="326" t="s">
        <v>168</v>
      </c>
      <c r="I71" s="204">
        <v>0</v>
      </c>
      <c r="J71" s="204">
        <v>0</v>
      </c>
      <c r="K71" s="183">
        <f t="shared" si="3"/>
        <v>0</v>
      </c>
      <c r="P71" s="105"/>
      <c r="Q71" s="105"/>
      <c r="R71" s="105"/>
    </row>
    <row r="72" spans="2:18" ht="15.75" customHeight="1">
      <c r="B72" s="326" t="s">
        <v>133</v>
      </c>
      <c r="C72" s="320">
        <v>0</v>
      </c>
      <c r="D72" s="320">
        <v>0</v>
      </c>
      <c r="E72" s="314">
        <f t="shared" ref="E72" si="4">+C72-D72</f>
        <v>0</v>
      </c>
      <c r="F72" s="14"/>
      <c r="G72" s="194"/>
      <c r="H72" s="326" t="s">
        <v>133</v>
      </c>
      <c r="I72" s="204">
        <v>0</v>
      </c>
      <c r="J72" s="204">
        <v>0</v>
      </c>
      <c r="K72" s="183">
        <f t="shared" ref="K72:K75" si="5">+I72-J72</f>
        <v>0</v>
      </c>
      <c r="P72" s="105"/>
      <c r="Q72" s="105"/>
      <c r="R72" s="105"/>
    </row>
    <row r="73" spans="2:18" ht="15.75" customHeight="1">
      <c r="B73" s="326" t="s">
        <v>214</v>
      </c>
      <c r="C73" s="320">
        <v>0</v>
      </c>
      <c r="D73" s="320">
        <v>0</v>
      </c>
      <c r="E73" s="314">
        <f t="shared" ref="E73:E75" si="6">+C73-D73</f>
        <v>0</v>
      </c>
      <c r="F73" s="14"/>
      <c r="G73" s="194"/>
      <c r="H73" s="326" t="s">
        <v>214</v>
      </c>
      <c r="I73" s="204">
        <v>0</v>
      </c>
      <c r="J73" s="204">
        <v>0</v>
      </c>
      <c r="K73" s="183">
        <f t="shared" si="5"/>
        <v>0</v>
      </c>
      <c r="P73" s="105"/>
      <c r="Q73" s="105"/>
      <c r="R73" s="105"/>
    </row>
    <row r="74" spans="2:18" ht="15.75" customHeight="1">
      <c r="B74" s="326" t="s">
        <v>136</v>
      </c>
      <c r="C74" s="320">
        <v>0</v>
      </c>
      <c r="D74" s="320">
        <v>0</v>
      </c>
      <c r="E74" s="314">
        <f t="shared" si="6"/>
        <v>0</v>
      </c>
      <c r="F74" s="14"/>
      <c r="G74" s="194"/>
      <c r="H74" s="326" t="s">
        <v>136</v>
      </c>
      <c r="I74" s="204">
        <v>0</v>
      </c>
      <c r="J74" s="204">
        <v>0</v>
      </c>
      <c r="K74" s="183">
        <f t="shared" si="5"/>
        <v>0</v>
      </c>
      <c r="P74" s="105"/>
      <c r="Q74" s="105"/>
      <c r="R74" s="105"/>
    </row>
    <row r="75" spans="2:18" ht="15.75" customHeight="1">
      <c r="B75" s="200" t="s">
        <v>111</v>
      </c>
      <c r="C75" s="320">
        <v>0</v>
      </c>
      <c r="D75" s="320">
        <v>0</v>
      </c>
      <c r="E75" s="314">
        <f t="shared" si="6"/>
        <v>0</v>
      </c>
      <c r="F75" s="14"/>
      <c r="G75" s="194"/>
      <c r="H75" s="200" t="s">
        <v>111</v>
      </c>
      <c r="I75" s="204">
        <v>0</v>
      </c>
      <c r="J75" s="204">
        <v>0</v>
      </c>
      <c r="K75" s="183">
        <f t="shared" si="5"/>
        <v>0</v>
      </c>
      <c r="P75" s="105"/>
      <c r="Q75" s="105"/>
      <c r="R75" s="105"/>
    </row>
    <row r="76" spans="2:18" ht="15.75" customHeight="1">
      <c r="B76" s="200" t="s">
        <v>111</v>
      </c>
      <c r="C76" s="320">
        <v>0</v>
      </c>
      <c r="D76" s="320">
        <v>0</v>
      </c>
      <c r="E76" s="314">
        <f t="shared" si="2"/>
        <v>0</v>
      </c>
      <c r="F76" s="14"/>
      <c r="G76" s="194"/>
      <c r="H76" s="200" t="s">
        <v>111</v>
      </c>
      <c r="I76" s="204">
        <v>0</v>
      </c>
      <c r="J76" s="204">
        <v>0</v>
      </c>
      <c r="K76" s="183">
        <f t="shared" si="3"/>
        <v>0</v>
      </c>
      <c r="P76" s="105"/>
      <c r="Q76" s="105"/>
      <c r="R76" s="105"/>
    </row>
    <row r="77" spans="2:18" ht="15.75" customHeight="1">
      <c r="B77" s="200" t="s">
        <v>111</v>
      </c>
      <c r="C77" s="320">
        <v>0</v>
      </c>
      <c r="D77" s="320">
        <v>0</v>
      </c>
      <c r="E77" s="314">
        <f t="shared" si="2"/>
        <v>0</v>
      </c>
      <c r="F77" s="14"/>
      <c r="G77" s="194"/>
      <c r="H77" s="200" t="s">
        <v>111</v>
      </c>
      <c r="I77" s="204">
        <v>0</v>
      </c>
      <c r="J77" s="204">
        <v>0</v>
      </c>
      <c r="K77" s="183">
        <f t="shared" si="3"/>
        <v>0</v>
      </c>
      <c r="P77" s="105"/>
      <c r="Q77" s="105"/>
      <c r="R77" s="105"/>
    </row>
    <row r="78" spans="2:18" ht="15.75" customHeight="1">
      <c r="B78" s="390" t="s">
        <v>203</v>
      </c>
      <c r="C78" s="390"/>
      <c r="D78" s="391"/>
      <c r="E78" s="314">
        <f>SUM(E65:E77)</f>
        <v>20</v>
      </c>
      <c r="F78" s="14"/>
      <c r="G78" s="195"/>
      <c r="H78" s="390" t="s">
        <v>173</v>
      </c>
      <c r="I78" s="390"/>
      <c r="J78" s="391"/>
      <c r="K78" s="183">
        <f>SUM(K65:K77)</f>
        <v>20</v>
      </c>
    </row>
    <row r="79" spans="2:18" ht="5.0999999999999996" customHeight="1">
      <c r="B79" s="19"/>
      <c r="C79" s="19"/>
      <c r="D79" s="19"/>
      <c r="E79" s="19"/>
      <c r="F79" s="19"/>
      <c r="G79" s="106"/>
      <c r="H79" s="19"/>
      <c r="I79" s="19"/>
      <c r="J79" s="19"/>
      <c r="K79" s="19"/>
    </row>
    <row r="80" spans="2:18" ht="18.75" customHeight="1">
      <c r="B80" s="499" t="s">
        <v>77</v>
      </c>
      <c r="C80" s="500"/>
      <c r="D80" s="501"/>
      <c r="E80" s="502"/>
      <c r="F80" s="178"/>
      <c r="G80" s="179"/>
      <c r="H80" s="499" t="s">
        <v>77</v>
      </c>
      <c r="I80" s="500"/>
      <c r="J80" s="501"/>
      <c r="K80" s="502"/>
    </row>
    <row r="81" spans="2:13" ht="19.95" customHeight="1">
      <c r="B81" s="507" t="s">
        <v>119</v>
      </c>
      <c r="C81" s="508"/>
      <c r="D81" s="508"/>
      <c r="E81" s="509"/>
      <c r="F81" s="178"/>
      <c r="G81" s="180"/>
      <c r="H81" s="511" t="s">
        <v>119</v>
      </c>
      <c r="I81" s="512"/>
      <c r="J81" s="512"/>
      <c r="K81" s="513"/>
    </row>
    <row r="82" spans="2:13" ht="19.95" customHeight="1">
      <c r="B82" s="510"/>
      <c r="C82" s="508"/>
      <c r="D82" s="508"/>
      <c r="E82" s="509"/>
      <c r="F82" s="178"/>
      <c r="G82" s="180"/>
      <c r="H82" s="514"/>
      <c r="I82" s="512"/>
      <c r="J82" s="512"/>
      <c r="K82" s="513"/>
    </row>
    <row r="83" spans="2:13" ht="19.95" customHeight="1">
      <c r="B83" s="510"/>
      <c r="C83" s="508"/>
      <c r="D83" s="508"/>
      <c r="E83" s="509"/>
      <c r="F83" s="178"/>
      <c r="G83" s="180"/>
      <c r="H83" s="515"/>
      <c r="I83" s="516"/>
      <c r="J83" s="516"/>
      <c r="K83" s="517"/>
    </row>
    <row r="84" spans="2:13" ht="17.399999999999999"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</row>
    <row r="85" spans="2:13" ht="17.399999999999999"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</row>
    <row r="86" spans="2:13" ht="17.399999999999999"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</row>
    <row r="87" spans="2:13" ht="17.399999999999999"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</row>
    <row r="88" spans="2:13" ht="17.399999999999999"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</row>
    <row r="89" spans="2:13" ht="17.399999999999999"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</row>
    <row r="90" spans="2:13" ht="17.399999999999999"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</row>
    <row r="91" spans="2:13" ht="17.399999999999999"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</row>
    <row r="92" spans="2:13" ht="17.399999999999999"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</row>
    <row r="93" spans="2:13" ht="17.399999999999999"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</row>
    <row r="94" spans="2:13" ht="17.399999999999999"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</row>
    <row r="95" spans="2:13" ht="17.399999999999999"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</row>
    <row r="96" spans="2:13" ht="17.399999999999999"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</row>
    <row r="97" s="19" customFormat="1" ht="17.399999999999999"/>
    <row r="98" s="19" customFormat="1" ht="17.399999999999999"/>
    <row r="99" s="19" customFormat="1" ht="17.399999999999999"/>
    <row r="100" s="19" customFormat="1" ht="17.399999999999999"/>
    <row r="101" s="19" customFormat="1" ht="17.399999999999999"/>
    <row r="102" s="19" customFormat="1" ht="17.399999999999999"/>
    <row r="103" s="19" customFormat="1" ht="17.399999999999999"/>
    <row r="104" s="19" customFormat="1" ht="17.399999999999999"/>
    <row r="105" s="19" customFormat="1" ht="17.399999999999999"/>
    <row r="106" s="19" customFormat="1" ht="17.399999999999999"/>
    <row r="107" s="19" customFormat="1" ht="17.399999999999999"/>
    <row r="108" s="19" customFormat="1" ht="17.399999999999999"/>
    <row r="109" s="19" customFormat="1" ht="17.399999999999999"/>
    <row r="110" s="19" customFormat="1" ht="17.399999999999999"/>
    <row r="111" s="19" customFormat="1" ht="17.399999999999999"/>
    <row r="112" s="19" customFormat="1" ht="17.399999999999999"/>
    <row r="113" s="19" customFormat="1" ht="17.399999999999999"/>
    <row r="114" s="19" customFormat="1" ht="17.399999999999999"/>
    <row r="115" s="19" customFormat="1" ht="17.399999999999999"/>
    <row r="116" s="19" customFormat="1" ht="17.399999999999999"/>
    <row r="117" s="19" customFormat="1" ht="17.399999999999999"/>
    <row r="118" s="19" customFormat="1" ht="17.399999999999999"/>
    <row r="119" s="19" customFormat="1" ht="17.399999999999999"/>
    <row r="120" s="19" customFormat="1" ht="17.399999999999999"/>
    <row r="121" s="19" customFormat="1" ht="17.399999999999999"/>
    <row r="122" s="19" customFormat="1" ht="17.399999999999999"/>
    <row r="123" s="19" customFormat="1" ht="17.399999999999999"/>
    <row r="124" s="19" customFormat="1" ht="17.399999999999999"/>
    <row r="125" s="19" customFormat="1" ht="17.399999999999999"/>
    <row r="126" s="19" customFormat="1" ht="17.399999999999999"/>
    <row r="127" s="19" customFormat="1" ht="17.399999999999999"/>
    <row r="128" s="19" customFormat="1" ht="17.399999999999999"/>
    <row r="129" s="19" customFormat="1" ht="17.399999999999999"/>
    <row r="130" s="19" customFormat="1" ht="17.399999999999999"/>
    <row r="131" s="19" customFormat="1" ht="17.399999999999999"/>
    <row r="132" s="19" customFormat="1" ht="17.399999999999999"/>
    <row r="133" s="19" customFormat="1" ht="17.399999999999999"/>
    <row r="134" s="19" customFormat="1" ht="17.399999999999999"/>
    <row r="135" s="19" customFormat="1" ht="17.399999999999999"/>
    <row r="136" s="19" customFormat="1" ht="17.399999999999999"/>
    <row r="137" s="19" customFormat="1" ht="17.399999999999999"/>
    <row r="138" s="19" customFormat="1" ht="17.399999999999999"/>
    <row r="139" s="19" customFormat="1" ht="17.399999999999999"/>
    <row r="140" s="19" customFormat="1" ht="17.399999999999999"/>
    <row r="141" s="19" customFormat="1" ht="17.399999999999999"/>
    <row r="142" s="19" customFormat="1" ht="17.399999999999999"/>
    <row r="143" s="19" customFormat="1" ht="17.399999999999999"/>
    <row r="144" s="19" customFormat="1" ht="17.399999999999999"/>
    <row r="145" s="19" customFormat="1" ht="17.399999999999999"/>
    <row r="146" s="19" customFormat="1" ht="17.399999999999999"/>
    <row r="147" s="19" customFormat="1" ht="17.399999999999999"/>
    <row r="148" s="19" customFormat="1" ht="17.399999999999999"/>
    <row r="149" s="19" customFormat="1" ht="17.399999999999999"/>
    <row r="150" s="19" customFormat="1" ht="17.399999999999999"/>
    <row r="151" s="19" customFormat="1" ht="17.399999999999999"/>
    <row r="152" s="19" customFormat="1" ht="17.399999999999999"/>
    <row r="153" s="19" customFormat="1" ht="17.399999999999999"/>
    <row r="154" s="19" customFormat="1" ht="17.399999999999999"/>
    <row r="155" s="19" customFormat="1" ht="17.399999999999999"/>
    <row r="156" s="19" customFormat="1" ht="17.399999999999999"/>
    <row r="157" s="19" customFormat="1" ht="17.399999999999999"/>
    <row r="158" s="19" customFormat="1" ht="17.399999999999999"/>
    <row r="159" s="19" customFormat="1" ht="17.399999999999999"/>
    <row r="160" s="19" customFormat="1" ht="17.399999999999999"/>
    <row r="161" spans="2:13" ht="17.399999999999999"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</row>
    <row r="162" spans="2:13" ht="17.399999999999999"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</row>
    <row r="163" spans="2:13" ht="17.399999999999999"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</row>
    <row r="164" spans="2:13" ht="17.399999999999999"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</row>
    <row r="165" spans="2:13" ht="17.399999999999999"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</row>
    <row r="166" spans="2:13" ht="17.399999999999999"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</row>
    <row r="167" spans="2:13" ht="17.399999999999999">
      <c r="L167" s="19"/>
      <c r="M167" s="19"/>
    </row>
    <row r="168" spans="2:13" ht="17.399999999999999">
      <c r="L168" s="19"/>
      <c r="M168" s="19"/>
    </row>
    <row r="169" spans="2:13" ht="17.399999999999999">
      <c r="L169" s="19"/>
      <c r="M169" s="19"/>
    </row>
    <row r="170" spans="2:13" ht="17.399999999999999">
      <c r="L170" s="19"/>
      <c r="M170" s="19"/>
    </row>
    <row r="171" spans="2:13" ht="17.399999999999999">
      <c r="L171" s="19"/>
      <c r="M171" s="19"/>
    </row>
    <row r="172" spans="2:13" ht="17.399999999999999">
      <c r="L172" s="19"/>
      <c r="M172" s="19"/>
    </row>
    <row r="173" spans="2:13" ht="17.399999999999999">
      <c r="L173" s="19"/>
      <c r="M173" s="19"/>
    </row>
    <row r="174" spans="2:13" ht="17.399999999999999"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</row>
    <row r="175" spans="2:13" ht="17.399999999999999"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</row>
    <row r="176" spans="2:13" ht="17.399999999999999"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</row>
    <row r="177" s="19" customFormat="1" ht="17.399999999999999"/>
    <row r="178" s="19" customFormat="1" ht="17.399999999999999"/>
    <row r="179" s="19" customFormat="1" ht="17.399999999999999"/>
    <row r="180" s="19" customFormat="1" ht="17.399999999999999"/>
    <row r="181" s="19" customFormat="1" ht="17.399999999999999"/>
    <row r="182" s="19" customFormat="1" ht="17.399999999999999"/>
    <row r="183" s="19" customFormat="1" ht="17.399999999999999"/>
    <row r="184" s="19" customFormat="1" ht="17.399999999999999"/>
    <row r="185" s="19" customFormat="1" ht="17.399999999999999"/>
    <row r="186" s="19" customFormat="1" ht="17.399999999999999"/>
    <row r="187" s="19" customFormat="1" ht="17.399999999999999"/>
    <row r="188" s="19" customFormat="1" ht="17.399999999999999"/>
    <row r="189" s="19" customFormat="1" ht="17.399999999999999"/>
    <row r="190" s="19" customFormat="1" ht="17.399999999999999"/>
    <row r="191" s="19" customFormat="1" ht="17.399999999999999"/>
    <row r="192" s="19" customFormat="1" ht="17.399999999999999"/>
    <row r="193" s="19" customFormat="1" ht="17.399999999999999"/>
    <row r="194" s="19" customFormat="1" ht="17.399999999999999"/>
    <row r="195" s="19" customFormat="1" ht="17.399999999999999"/>
    <row r="196" s="19" customFormat="1" ht="17.399999999999999"/>
    <row r="197" s="19" customFormat="1" ht="17.399999999999999"/>
    <row r="198" s="19" customFormat="1" ht="17.399999999999999"/>
    <row r="199" s="19" customFormat="1" ht="17.399999999999999"/>
    <row r="200" s="19" customFormat="1" ht="17.399999999999999"/>
    <row r="201" s="19" customFormat="1" ht="17.399999999999999"/>
    <row r="202" s="19" customFormat="1" ht="17.399999999999999"/>
    <row r="203" s="19" customFormat="1" ht="17.399999999999999"/>
    <row r="204" s="19" customFormat="1" ht="17.399999999999999"/>
    <row r="205" s="19" customFormat="1" ht="17.399999999999999"/>
    <row r="206" s="19" customFormat="1" ht="17.399999999999999"/>
    <row r="207" s="19" customFormat="1" ht="17.399999999999999"/>
    <row r="208" s="19" customFormat="1" ht="17.399999999999999"/>
    <row r="209" s="19" customFormat="1" ht="17.399999999999999"/>
    <row r="210" s="19" customFormat="1" ht="17.399999999999999"/>
    <row r="211" s="19" customFormat="1" ht="17.399999999999999"/>
    <row r="212" s="19" customFormat="1" ht="17.399999999999999"/>
    <row r="213" s="19" customFormat="1" ht="17.399999999999999"/>
    <row r="214" s="19" customFormat="1" ht="17.399999999999999"/>
    <row r="215" s="19" customFormat="1" ht="17.399999999999999"/>
    <row r="216" s="19" customFormat="1" ht="17.399999999999999"/>
    <row r="217" s="19" customFormat="1" ht="17.399999999999999"/>
    <row r="218" s="19" customFormat="1" ht="17.399999999999999"/>
    <row r="219" s="19" customFormat="1" ht="17.399999999999999"/>
    <row r="220" s="19" customFormat="1" ht="17.399999999999999"/>
    <row r="221" s="19" customFormat="1" ht="17.399999999999999"/>
    <row r="222" s="19" customFormat="1" ht="17.399999999999999"/>
    <row r="223" s="19" customFormat="1" ht="17.399999999999999"/>
    <row r="224" s="19" customFormat="1" ht="17.399999999999999"/>
    <row r="225" s="19" customFormat="1" ht="17.399999999999999"/>
    <row r="226" s="19" customFormat="1" ht="17.399999999999999"/>
    <row r="227" s="19" customFormat="1" ht="17.399999999999999"/>
    <row r="228" s="19" customFormat="1" ht="17.399999999999999"/>
    <row r="229" s="19" customFormat="1" ht="17.399999999999999"/>
    <row r="230" s="19" customFormat="1" ht="17.399999999999999"/>
    <row r="231" s="19" customFormat="1" ht="17.399999999999999"/>
    <row r="232" s="19" customFormat="1" ht="17.399999999999999"/>
    <row r="233" s="19" customFormat="1" ht="17.399999999999999"/>
    <row r="234" s="19" customFormat="1" ht="17.399999999999999"/>
    <row r="235" s="19" customFormat="1" ht="17.399999999999999"/>
    <row r="236" s="19" customFormat="1" ht="17.399999999999999"/>
    <row r="237" s="19" customFormat="1" ht="17.399999999999999"/>
    <row r="238" s="19" customFormat="1" ht="17.399999999999999"/>
    <row r="239" s="19" customFormat="1" ht="17.399999999999999"/>
    <row r="240" s="19" customFormat="1" ht="17.399999999999999"/>
    <row r="241" s="19" customFormat="1" ht="17.399999999999999"/>
    <row r="242" s="19" customFormat="1" ht="17.399999999999999"/>
    <row r="243" s="19" customFormat="1" ht="17.399999999999999"/>
    <row r="244" s="19" customFormat="1" ht="17.399999999999999"/>
    <row r="245" s="19" customFormat="1" ht="17.399999999999999"/>
    <row r="246" s="19" customFormat="1" ht="17.399999999999999"/>
    <row r="247" s="19" customFormat="1" ht="17.399999999999999"/>
    <row r="248" s="19" customFormat="1" ht="17.399999999999999"/>
    <row r="249" s="19" customFormat="1" ht="17.399999999999999"/>
    <row r="250" s="19" customFormat="1" ht="17.399999999999999"/>
    <row r="251" s="19" customFormat="1" ht="12.45" customHeight="1"/>
    <row r="252" s="19" customFormat="1" ht="12.45" customHeight="1"/>
    <row r="253" s="19" customFormat="1" ht="12.45" customHeight="1"/>
  </sheetData>
  <sheetProtection algorithmName="SHA-512" hashValue="x+IjWJpftkaqniaRLk4CszsYdBRYQW0FlnZAmG1hV5gduqo5p3Qb+SqwPVr0RXpswS+PAc+fVlst+GJkWp06bQ==" saltValue="zu08KkFJREIUj+8QaQQjxg==" spinCount="100000" sheet="1" objects="1" scenarios="1"/>
  <mergeCells count="77">
    <mergeCell ref="B78:D78"/>
    <mergeCell ref="H78:J78"/>
    <mergeCell ref="B80:E80"/>
    <mergeCell ref="H80:K80"/>
    <mergeCell ref="B81:E83"/>
    <mergeCell ref="H81:K83"/>
    <mergeCell ref="B51:D51"/>
    <mergeCell ref="F51:K51"/>
    <mergeCell ref="B52:D52"/>
    <mergeCell ref="F52:K52"/>
    <mergeCell ref="B63:E63"/>
    <mergeCell ref="H63:K63"/>
    <mergeCell ref="B54:E54"/>
    <mergeCell ref="H54:K54"/>
    <mergeCell ref="B58:E58"/>
    <mergeCell ref="H58:K58"/>
    <mergeCell ref="B59:E61"/>
    <mergeCell ref="H59:K61"/>
    <mergeCell ref="J42:K42"/>
    <mergeCell ref="B50:D50"/>
    <mergeCell ref="F50:K50"/>
    <mergeCell ref="B44:D44"/>
    <mergeCell ref="F44:G44"/>
    <mergeCell ref="H44:I44"/>
    <mergeCell ref="J44:K44"/>
    <mergeCell ref="B45:D45"/>
    <mergeCell ref="F45:G45"/>
    <mergeCell ref="H45:I45"/>
    <mergeCell ref="J45:K45"/>
    <mergeCell ref="B47:K47"/>
    <mergeCell ref="B48:D48"/>
    <mergeCell ref="F48:K48"/>
    <mergeCell ref="B49:D49"/>
    <mergeCell ref="F49:K49"/>
    <mergeCell ref="B33:D33"/>
    <mergeCell ref="H33:J33"/>
    <mergeCell ref="B43:D43"/>
    <mergeCell ref="F43:G43"/>
    <mergeCell ref="H43:I43"/>
    <mergeCell ref="J43:K43"/>
    <mergeCell ref="B34:D34"/>
    <mergeCell ref="H34:J34"/>
    <mergeCell ref="B36:E36"/>
    <mergeCell ref="H36:K36"/>
    <mergeCell ref="B37:E39"/>
    <mergeCell ref="H37:K39"/>
    <mergeCell ref="B41:K41"/>
    <mergeCell ref="B42:D42"/>
    <mergeCell ref="F42:G42"/>
    <mergeCell ref="H42:I42"/>
    <mergeCell ref="B29:D29"/>
    <mergeCell ref="H29:J29"/>
    <mergeCell ref="B31:E31"/>
    <mergeCell ref="H31:K31"/>
    <mergeCell ref="B32:D32"/>
    <mergeCell ref="H32:J32"/>
    <mergeCell ref="H20:J20"/>
    <mergeCell ref="G26:I26"/>
    <mergeCell ref="J26:K26"/>
    <mergeCell ref="B27:D27"/>
    <mergeCell ref="G27:H27"/>
    <mergeCell ref="G24:I24"/>
    <mergeCell ref="J24:K24"/>
    <mergeCell ref="B10:K10"/>
    <mergeCell ref="B11:E11"/>
    <mergeCell ref="H11:K11"/>
    <mergeCell ref="B18:D18"/>
    <mergeCell ref="F2:I2"/>
    <mergeCell ref="C3:J3"/>
    <mergeCell ref="B4:D4"/>
    <mergeCell ref="E4:H5"/>
    <mergeCell ref="I4:K5"/>
    <mergeCell ref="B5:D6"/>
    <mergeCell ref="E6:H9"/>
    <mergeCell ref="I6:K9"/>
    <mergeCell ref="B7:D7"/>
    <mergeCell ref="B8:D9"/>
  </mergeCells>
  <conditionalFormatting sqref="E34">
    <cfRule type="cellIs" dxfId="19" priority="11" operator="notEqual">
      <formula>0</formula>
    </cfRule>
    <cfRule type="cellIs" priority="12" operator="notEqual">
      <formula>0</formula>
    </cfRule>
  </conditionalFormatting>
  <conditionalFormatting sqref="E56">
    <cfRule type="cellIs" dxfId="18" priority="1" operator="notEqual">
      <formula>0</formula>
    </cfRule>
  </conditionalFormatting>
  <conditionalFormatting sqref="E65:E78">
    <cfRule type="cellIs" dxfId="17" priority="7" operator="notEqual">
      <formula>0</formula>
    </cfRule>
  </conditionalFormatting>
  <conditionalFormatting sqref="H43:I45">
    <cfRule type="cellIs" dxfId="16" priority="6" operator="notEqual">
      <formula>0</formula>
    </cfRule>
  </conditionalFormatting>
  <conditionalFormatting sqref="J26:K26">
    <cfRule type="cellIs" dxfId="15" priority="13" operator="notEqual">
      <formula>0</formula>
    </cfRule>
  </conditionalFormatting>
  <conditionalFormatting sqref="K34">
    <cfRule type="cellIs" dxfId="14" priority="9" operator="notEqual">
      <formula>0</formula>
    </cfRule>
    <cfRule type="cellIs" priority="10" operator="notEqual">
      <formula>0</formula>
    </cfRule>
  </conditionalFormatting>
  <conditionalFormatting sqref="K56">
    <cfRule type="cellIs" dxfId="13" priority="2" operator="notEqual">
      <formula>0</formula>
    </cfRule>
  </conditionalFormatting>
  <conditionalFormatting sqref="K65:K78">
    <cfRule type="cellIs" dxfId="12" priority="8" operator="notEqual">
      <formula>0</formula>
    </cfRule>
  </conditionalFormatting>
  <dataValidations count="1">
    <dataValidation type="list" allowBlank="1" showInputMessage="1" showErrorMessage="1" sqref="B8:D9" xr:uid="{9400B605-4F0C-4252-8A0C-61C54D0B0C7D}">
      <formula1>$P$11:$P$17</formula1>
    </dataValidation>
  </dataValidations>
  <printOptions horizontalCentered="1" verticalCentered="1"/>
  <pageMargins left="0.47244094488188981" right="0.47244094488188981" top="0.51181102362204722" bottom="0.51181102362204722" header="0.27559055118110237" footer="0.27559055118110237"/>
  <pageSetup paperSize="9" scale="58" orientation="portrait" r:id="rId1"/>
  <headerFooter>
    <oddHeader>&amp;L&amp;"Arial,Regular"&amp;8&amp;K003A70&amp;F&amp;R&amp;"Arial,Regular"&amp;8&amp;K003A70&amp;A</oddHeader>
    <oddFooter>&amp;C&amp;"Arial,Regular"&amp;8&amp;K003A70Business Processes - Operations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56264-0B6B-4A99-AA52-4D5CE8278C25}">
  <sheetPr>
    <pageSetUpPr fitToPage="1"/>
  </sheetPr>
  <dimension ref="A1:BA238"/>
  <sheetViews>
    <sheetView zoomScaleNormal="100" workbookViewId="0">
      <selection activeCell="B8" sqref="B8:D9"/>
    </sheetView>
  </sheetViews>
  <sheetFormatPr defaultColWidth="9.21875" defaultRowHeight="0" customHeight="1" zeroHeight="1"/>
  <cols>
    <col min="1" max="1" width="1.6640625" style="19" customWidth="1"/>
    <col min="2" max="2" width="14.6640625" style="38" customWidth="1"/>
    <col min="3" max="3" width="13.5546875" style="38" customWidth="1"/>
    <col min="4" max="4" width="11.6640625" style="38" customWidth="1"/>
    <col min="5" max="5" width="14.6640625" style="38" customWidth="1"/>
    <col min="6" max="6" width="1.77734375" style="38" customWidth="1"/>
    <col min="7" max="7" width="11.44140625" style="38" customWidth="1"/>
    <col min="8" max="8" width="14.5546875" style="38" customWidth="1"/>
    <col min="9" max="10" width="14.6640625" style="38" customWidth="1"/>
    <col min="11" max="11" width="15.88671875" style="38" customWidth="1"/>
    <col min="12" max="12" width="1.6640625" style="20" customWidth="1"/>
    <col min="13" max="13" width="9.21875" style="20"/>
    <col min="14" max="14" width="0" style="20" hidden="1" customWidth="1"/>
    <col min="15" max="18" width="0" style="19" hidden="1" customWidth="1"/>
    <col min="19" max="256" width="9.21875" style="19"/>
    <col min="257" max="257" width="11.44140625" style="19" customWidth="1"/>
    <col min="258" max="259" width="12.21875" style="19" customWidth="1"/>
    <col min="260" max="260" width="15.5546875" style="19" customWidth="1"/>
    <col min="261" max="261" width="1.77734375" style="19" customWidth="1"/>
    <col min="262" max="262" width="12.77734375" style="19" customWidth="1"/>
    <col min="263" max="263" width="12.44140625" style="19" bestFit="1" customWidth="1"/>
    <col min="264" max="264" width="6.5546875" style="19" customWidth="1"/>
    <col min="265" max="265" width="15.21875" style="19" customWidth="1"/>
    <col min="266" max="266" width="9" style="19" customWidth="1"/>
    <col min="267" max="267" width="7" style="19" customWidth="1"/>
    <col min="268" max="268" width="6.21875" style="19" customWidth="1"/>
    <col min="269" max="512" width="9.21875" style="19"/>
    <col min="513" max="513" width="11.44140625" style="19" customWidth="1"/>
    <col min="514" max="515" width="12.21875" style="19" customWidth="1"/>
    <col min="516" max="516" width="15.5546875" style="19" customWidth="1"/>
    <col min="517" max="517" width="1.77734375" style="19" customWidth="1"/>
    <col min="518" max="518" width="12.77734375" style="19" customWidth="1"/>
    <col min="519" max="519" width="12.44140625" style="19" bestFit="1" customWidth="1"/>
    <col min="520" max="520" width="6.5546875" style="19" customWidth="1"/>
    <col min="521" max="521" width="15.21875" style="19" customWidth="1"/>
    <col min="522" max="522" width="9" style="19" customWidth="1"/>
    <col min="523" max="523" width="7" style="19" customWidth="1"/>
    <col min="524" max="524" width="6.21875" style="19" customWidth="1"/>
    <col min="525" max="768" width="9.21875" style="19"/>
    <col min="769" max="769" width="11.44140625" style="19" customWidth="1"/>
    <col min="770" max="771" width="12.21875" style="19" customWidth="1"/>
    <col min="772" max="772" width="15.5546875" style="19" customWidth="1"/>
    <col min="773" max="773" width="1.77734375" style="19" customWidth="1"/>
    <col min="774" max="774" width="12.77734375" style="19" customWidth="1"/>
    <col min="775" max="775" width="12.44140625" style="19" bestFit="1" customWidth="1"/>
    <col min="776" max="776" width="6.5546875" style="19" customWidth="1"/>
    <col min="777" max="777" width="15.21875" style="19" customWidth="1"/>
    <col min="778" max="778" width="9" style="19" customWidth="1"/>
    <col min="779" max="779" width="7" style="19" customWidth="1"/>
    <col min="780" max="780" width="6.21875" style="19" customWidth="1"/>
    <col min="781" max="1024" width="9.21875" style="19"/>
    <col min="1025" max="1025" width="11.44140625" style="19" customWidth="1"/>
    <col min="1026" max="1027" width="12.21875" style="19" customWidth="1"/>
    <col min="1028" max="1028" width="15.5546875" style="19" customWidth="1"/>
    <col min="1029" max="1029" width="1.77734375" style="19" customWidth="1"/>
    <col min="1030" max="1030" width="12.77734375" style="19" customWidth="1"/>
    <col min="1031" max="1031" width="12.44140625" style="19" bestFit="1" customWidth="1"/>
    <col min="1032" max="1032" width="6.5546875" style="19" customWidth="1"/>
    <col min="1033" max="1033" width="15.21875" style="19" customWidth="1"/>
    <col min="1034" max="1034" width="9" style="19" customWidth="1"/>
    <col min="1035" max="1035" width="7" style="19" customWidth="1"/>
    <col min="1036" max="1036" width="6.21875" style="19" customWidth="1"/>
    <col min="1037" max="1280" width="9.21875" style="19"/>
    <col min="1281" max="1281" width="11.44140625" style="19" customWidth="1"/>
    <col min="1282" max="1283" width="12.21875" style="19" customWidth="1"/>
    <col min="1284" max="1284" width="15.5546875" style="19" customWidth="1"/>
    <col min="1285" max="1285" width="1.77734375" style="19" customWidth="1"/>
    <col min="1286" max="1286" width="12.77734375" style="19" customWidth="1"/>
    <col min="1287" max="1287" width="12.44140625" style="19" bestFit="1" customWidth="1"/>
    <col min="1288" max="1288" width="6.5546875" style="19" customWidth="1"/>
    <col min="1289" max="1289" width="15.21875" style="19" customWidth="1"/>
    <col min="1290" max="1290" width="9" style="19" customWidth="1"/>
    <col min="1291" max="1291" width="7" style="19" customWidth="1"/>
    <col min="1292" max="1292" width="6.21875" style="19" customWidth="1"/>
    <col min="1293" max="1536" width="9.21875" style="19"/>
    <col min="1537" max="1537" width="11.44140625" style="19" customWidth="1"/>
    <col min="1538" max="1539" width="12.21875" style="19" customWidth="1"/>
    <col min="1540" max="1540" width="15.5546875" style="19" customWidth="1"/>
    <col min="1541" max="1541" width="1.77734375" style="19" customWidth="1"/>
    <col min="1542" max="1542" width="12.77734375" style="19" customWidth="1"/>
    <col min="1543" max="1543" width="12.44140625" style="19" bestFit="1" customWidth="1"/>
    <col min="1544" max="1544" width="6.5546875" style="19" customWidth="1"/>
    <col min="1545" max="1545" width="15.21875" style="19" customWidth="1"/>
    <col min="1546" max="1546" width="9" style="19" customWidth="1"/>
    <col min="1547" max="1547" width="7" style="19" customWidth="1"/>
    <col min="1548" max="1548" width="6.21875" style="19" customWidth="1"/>
    <col min="1549" max="1792" width="9.21875" style="19"/>
    <col min="1793" max="1793" width="11.44140625" style="19" customWidth="1"/>
    <col min="1794" max="1795" width="12.21875" style="19" customWidth="1"/>
    <col min="1796" max="1796" width="15.5546875" style="19" customWidth="1"/>
    <col min="1797" max="1797" width="1.77734375" style="19" customWidth="1"/>
    <col min="1798" max="1798" width="12.77734375" style="19" customWidth="1"/>
    <col min="1799" max="1799" width="12.44140625" style="19" bestFit="1" customWidth="1"/>
    <col min="1800" max="1800" width="6.5546875" style="19" customWidth="1"/>
    <col min="1801" max="1801" width="15.21875" style="19" customWidth="1"/>
    <col min="1802" max="1802" width="9" style="19" customWidth="1"/>
    <col min="1803" max="1803" width="7" style="19" customWidth="1"/>
    <col min="1804" max="1804" width="6.21875" style="19" customWidth="1"/>
    <col min="1805" max="2048" width="9.21875" style="19"/>
    <col min="2049" max="2049" width="11.44140625" style="19" customWidth="1"/>
    <col min="2050" max="2051" width="12.21875" style="19" customWidth="1"/>
    <col min="2052" max="2052" width="15.5546875" style="19" customWidth="1"/>
    <col min="2053" max="2053" width="1.77734375" style="19" customWidth="1"/>
    <col min="2054" max="2054" width="12.77734375" style="19" customWidth="1"/>
    <col min="2055" max="2055" width="12.44140625" style="19" bestFit="1" customWidth="1"/>
    <col min="2056" max="2056" width="6.5546875" style="19" customWidth="1"/>
    <col min="2057" max="2057" width="15.21875" style="19" customWidth="1"/>
    <col min="2058" max="2058" width="9" style="19" customWidth="1"/>
    <col min="2059" max="2059" width="7" style="19" customWidth="1"/>
    <col min="2060" max="2060" width="6.21875" style="19" customWidth="1"/>
    <col min="2061" max="2304" width="9.21875" style="19"/>
    <col min="2305" max="2305" width="11.44140625" style="19" customWidth="1"/>
    <col min="2306" max="2307" width="12.21875" style="19" customWidth="1"/>
    <col min="2308" max="2308" width="15.5546875" style="19" customWidth="1"/>
    <col min="2309" max="2309" width="1.77734375" style="19" customWidth="1"/>
    <col min="2310" max="2310" width="12.77734375" style="19" customWidth="1"/>
    <col min="2311" max="2311" width="12.44140625" style="19" bestFit="1" customWidth="1"/>
    <col min="2312" max="2312" width="6.5546875" style="19" customWidth="1"/>
    <col min="2313" max="2313" width="15.21875" style="19" customWidth="1"/>
    <col min="2314" max="2314" width="9" style="19" customWidth="1"/>
    <col min="2315" max="2315" width="7" style="19" customWidth="1"/>
    <col min="2316" max="2316" width="6.21875" style="19" customWidth="1"/>
    <col min="2317" max="2560" width="9.21875" style="19"/>
    <col min="2561" max="2561" width="11.44140625" style="19" customWidth="1"/>
    <col min="2562" max="2563" width="12.21875" style="19" customWidth="1"/>
    <col min="2564" max="2564" width="15.5546875" style="19" customWidth="1"/>
    <col min="2565" max="2565" width="1.77734375" style="19" customWidth="1"/>
    <col min="2566" max="2566" width="12.77734375" style="19" customWidth="1"/>
    <col min="2567" max="2567" width="12.44140625" style="19" bestFit="1" customWidth="1"/>
    <col min="2568" max="2568" width="6.5546875" style="19" customWidth="1"/>
    <col min="2569" max="2569" width="15.21875" style="19" customWidth="1"/>
    <col min="2570" max="2570" width="9" style="19" customWidth="1"/>
    <col min="2571" max="2571" width="7" style="19" customWidth="1"/>
    <col min="2572" max="2572" width="6.21875" style="19" customWidth="1"/>
    <col min="2573" max="2816" width="9.21875" style="19"/>
    <col min="2817" max="2817" width="11.44140625" style="19" customWidth="1"/>
    <col min="2818" max="2819" width="12.21875" style="19" customWidth="1"/>
    <col min="2820" max="2820" width="15.5546875" style="19" customWidth="1"/>
    <col min="2821" max="2821" width="1.77734375" style="19" customWidth="1"/>
    <col min="2822" max="2822" width="12.77734375" style="19" customWidth="1"/>
    <col min="2823" max="2823" width="12.44140625" style="19" bestFit="1" customWidth="1"/>
    <col min="2824" max="2824" width="6.5546875" style="19" customWidth="1"/>
    <col min="2825" max="2825" width="15.21875" style="19" customWidth="1"/>
    <col min="2826" max="2826" width="9" style="19" customWidth="1"/>
    <col min="2827" max="2827" width="7" style="19" customWidth="1"/>
    <col min="2828" max="2828" width="6.21875" style="19" customWidth="1"/>
    <col min="2829" max="3072" width="9.21875" style="19"/>
    <col min="3073" max="3073" width="11.44140625" style="19" customWidth="1"/>
    <col min="3074" max="3075" width="12.21875" style="19" customWidth="1"/>
    <col min="3076" max="3076" width="15.5546875" style="19" customWidth="1"/>
    <col min="3077" max="3077" width="1.77734375" style="19" customWidth="1"/>
    <col min="3078" max="3078" width="12.77734375" style="19" customWidth="1"/>
    <col min="3079" max="3079" width="12.44140625" style="19" bestFit="1" customWidth="1"/>
    <col min="3080" max="3080" width="6.5546875" style="19" customWidth="1"/>
    <col min="3081" max="3081" width="15.21875" style="19" customWidth="1"/>
    <col min="3082" max="3082" width="9" style="19" customWidth="1"/>
    <col min="3083" max="3083" width="7" style="19" customWidth="1"/>
    <col min="3084" max="3084" width="6.21875" style="19" customWidth="1"/>
    <col min="3085" max="3328" width="9.21875" style="19"/>
    <col min="3329" max="3329" width="11.44140625" style="19" customWidth="1"/>
    <col min="3330" max="3331" width="12.21875" style="19" customWidth="1"/>
    <col min="3332" max="3332" width="15.5546875" style="19" customWidth="1"/>
    <col min="3333" max="3333" width="1.77734375" style="19" customWidth="1"/>
    <col min="3334" max="3334" width="12.77734375" style="19" customWidth="1"/>
    <col min="3335" max="3335" width="12.44140625" style="19" bestFit="1" customWidth="1"/>
    <col min="3336" max="3336" width="6.5546875" style="19" customWidth="1"/>
    <col min="3337" max="3337" width="15.21875" style="19" customWidth="1"/>
    <col min="3338" max="3338" width="9" style="19" customWidth="1"/>
    <col min="3339" max="3339" width="7" style="19" customWidth="1"/>
    <col min="3340" max="3340" width="6.21875" style="19" customWidth="1"/>
    <col min="3341" max="3584" width="9.21875" style="19"/>
    <col min="3585" max="3585" width="11.44140625" style="19" customWidth="1"/>
    <col min="3586" max="3587" width="12.21875" style="19" customWidth="1"/>
    <col min="3588" max="3588" width="15.5546875" style="19" customWidth="1"/>
    <col min="3589" max="3589" width="1.77734375" style="19" customWidth="1"/>
    <col min="3590" max="3590" width="12.77734375" style="19" customWidth="1"/>
    <col min="3591" max="3591" width="12.44140625" style="19" bestFit="1" customWidth="1"/>
    <col min="3592" max="3592" width="6.5546875" style="19" customWidth="1"/>
    <col min="3593" max="3593" width="15.21875" style="19" customWidth="1"/>
    <col min="3594" max="3594" width="9" style="19" customWidth="1"/>
    <col min="3595" max="3595" width="7" style="19" customWidth="1"/>
    <col min="3596" max="3596" width="6.21875" style="19" customWidth="1"/>
    <col min="3597" max="3840" width="9.21875" style="19"/>
    <col min="3841" max="3841" width="11.44140625" style="19" customWidth="1"/>
    <col min="3842" max="3843" width="12.21875" style="19" customWidth="1"/>
    <col min="3844" max="3844" width="15.5546875" style="19" customWidth="1"/>
    <col min="3845" max="3845" width="1.77734375" style="19" customWidth="1"/>
    <col min="3846" max="3846" width="12.77734375" style="19" customWidth="1"/>
    <col min="3847" max="3847" width="12.44140625" style="19" bestFit="1" customWidth="1"/>
    <col min="3848" max="3848" width="6.5546875" style="19" customWidth="1"/>
    <col min="3849" max="3849" width="15.21875" style="19" customWidth="1"/>
    <col min="3850" max="3850" width="9" style="19" customWidth="1"/>
    <col min="3851" max="3851" width="7" style="19" customWidth="1"/>
    <col min="3852" max="3852" width="6.21875" style="19" customWidth="1"/>
    <col min="3853" max="4096" width="9.21875" style="19"/>
    <col min="4097" max="4097" width="11.44140625" style="19" customWidth="1"/>
    <col min="4098" max="4099" width="12.21875" style="19" customWidth="1"/>
    <col min="4100" max="4100" width="15.5546875" style="19" customWidth="1"/>
    <col min="4101" max="4101" width="1.77734375" style="19" customWidth="1"/>
    <col min="4102" max="4102" width="12.77734375" style="19" customWidth="1"/>
    <col min="4103" max="4103" width="12.44140625" style="19" bestFit="1" customWidth="1"/>
    <col min="4104" max="4104" width="6.5546875" style="19" customWidth="1"/>
    <col min="4105" max="4105" width="15.21875" style="19" customWidth="1"/>
    <col min="4106" max="4106" width="9" style="19" customWidth="1"/>
    <col min="4107" max="4107" width="7" style="19" customWidth="1"/>
    <col min="4108" max="4108" width="6.21875" style="19" customWidth="1"/>
    <col min="4109" max="4352" width="9.21875" style="19"/>
    <col min="4353" max="4353" width="11.44140625" style="19" customWidth="1"/>
    <col min="4354" max="4355" width="12.21875" style="19" customWidth="1"/>
    <col min="4356" max="4356" width="15.5546875" style="19" customWidth="1"/>
    <col min="4357" max="4357" width="1.77734375" style="19" customWidth="1"/>
    <col min="4358" max="4358" width="12.77734375" style="19" customWidth="1"/>
    <col min="4359" max="4359" width="12.44140625" style="19" bestFit="1" customWidth="1"/>
    <col min="4360" max="4360" width="6.5546875" style="19" customWidth="1"/>
    <col min="4361" max="4361" width="15.21875" style="19" customWidth="1"/>
    <col min="4362" max="4362" width="9" style="19" customWidth="1"/>
    <col min="4363" max="4363" width="7" style="19" customWidth="1"/>
    <col min="4364" max="4364" width="6.21875" style="19" customWidth="1"/>
    <col min="4365" max="4608" width="9.21875" style="19"/>
    <col min="4609" max="4609" width="11.44140625" style="19" customWidth="1"/>
    <col min="4610" max="4611" width="12.21875" style="19" customWidth="1"/>
    <col min="4612" max="4612" width="15.5546875" style="19" customWidth="1"/>
    <col min="4613" max="4613" width="1.77734375" style="19" customWidth="1"/>
    <col min="4614" max="4614" width="12.77734375" style="19" customWidth="1"/>
    <col min="4615" max="4615" width="12.44140625" style="19" bestFit="1" customWidth="1"/>
    <col min="4616" max="4616" width="6.5546875" style="19" customWidth="1"/>
    <col min="4617" max="4617" width="15.21875" style="19" customWidth="1"/>
    <col min="4618" max="4618" width="9" style="19" customWidth="1"/>
    <col min="4619" max="4619" width="7" style="19" customWidth="1"/>
    <col min="4620" max="4620" width="6.21875" style="19" customWidth="1"/>
    <col min="4621" max="4864" width="9.21875" style="19"/>
    <col min="4865" max="4865" width="11.44140625" style="19" customWidth="1"/>
    <col min="4866" max="4867" width="12.21875" style="19" customWidth="1"/>
    <col min="4868" max="4868" width="15.5546875" style="19" customWidth="1"/>
    <col min="4869" max="4869" width="1.77734375" style="19" customWidth="1"/>
    <col min="4870" max="4870" width="12.77734375" style="19" customWidth="1"/>
    <col min="4871" max="4871" width="12.44140625" style="19" bestFit="1" customWidth="1"/>
    <col min="4872" max="4872" width="6.5546875" style="19" customWidth="1"/>
    <col min="4873" max="4873" width="15.21875" style="19" customWidth="1"/>
    <col min="4874" max="4874" width="9" style="19" customWidth="1"/>
    <col min="4875" max="4875" width="7" style="19" customWidth="1"/>
    <col min="4876" max="4876" width="6.21875" style="19" customWidth="1"/>
    <col min="4877" max="5120" width="9.21875" style="19"/>
    <col min="5121" max="5121" width="11.44140625" style="19" customWidth="1"/>
    <col min="5122" max="5123" width="12.21875" style="19" customWidth="1"/>
    <col min="5124" max="5124" width="15.5546875" style="19" customWidth="1"/>
    <col min="5125" max="5125" width="1.77734375" style="19" customWidth="1"/>
    <col min="5126" max="5126" width="12.77734375" style="19" customWidth="1"/>
    <col min="5127" max="5127" width="12.44140625" style="19" bestFit="1" customWidth="1"/>
    <col min="5128" max="5128" width="6.5546875" style="19" customWidth="1"/>
    <col min="5129" max="5129" width="15.21875" style="19" customWidth="1"/>
    <col min="5130" max="5130" width="9" style="19" customWidth="1"/>
    <col min="5131" max="5131" width="7" style="19" customWidth="1"/>
    <col min="5132" max="5132" width="6.21875" style="19" customWidth="1"/>
    <col min="5133" max="5376" width="9.21875" style="19"/>
    <col min="5377" max="5377" width="11.44140625" style="19" customWidth="1"/>
    <col min="5378" max="5379" width="12.21875" style="19" customWidth="1"/>
    <col min="5380" max="5380" width="15.5546875" style="19" customWidth="1"/>
    <col min="5381" max="5381" width="1.77734375" style="19" customWidth="1"/>
    <col min="5382" max="5382" width="12.77734375" style="19" customWidth="1"/>
    <col min="5383" max="5383" width="12.44140625" style="19" bestFit="1" customWidth="1"/>
    <col min="5384" max="5384" width="6.5546875" style="19" customWidth="1"/>
    <col min="5385" max="5385" width="15.21875" style="19" customWidth="1"/>
    <col min="5386" max="5386" width="9" style="19" customWidth="1"/>
    <col min="5387" max="5387" width="7" style="19" customWidth="1"/>
    <col min="5388" max="5388" width="6.21875" style="19" customWidth="1"/>
    <col min="5389" max="5632" width="9.21875" style="19"/>
    <col min="5633" max="5633" width="11.44140625" style="19" customWidth="1"/>
    <col min="5634" max="5635" width="12.21875" style="19" customWidth="1"/>
    <col min="5636" max="5636" width="15.5546875" style="19" customWidth="1"/>
    <col min="5637" max="5637" width="1.77734375" style="19" customWidth="1"/>
    <col min="5638" max="5638" width="12.77734375" style="19" customWidth="1"/>
    <col min="5639" max="5639" width="12.44140625" style="19" bestFit="1" customWidth="1"/>
    <col min="5640" max="5640" width="6.5546875" style="19" customWidth="1"/>
    <col min="5641" max="5641" width="15.21875" style="19" customWidth="1"/>
    <col min="5642" max="5642" width="9" style="19" customWidth="1"/>
    <col min="5643" max="5643" width="7" style="19" customWidth="1"/>
    <col min="5644" max="5644" width="6.21875" style="19" customWidth="1"/>
    <col min="5645" max="5888" width="9.21875" style="19"/>
    <col min="5889" max="5889" width="11.44140625" style="19" customWidth="1"/>
    <col min="5890" max="5891" width="12.21875" style="19" customWidth="1"/>
    <col min="5892" max="5892" width="15.5546875" style="19" customWidth="1"/>
    <col min="5893" max="5893" width="1.77734375" style="19" customWidth="1"/>
    <col min="5894" max="5894" width="12.77734375" style="19" customWidth="1"/>
    <col min="5895" max="5895" width="12.44140625" style="19" bestFit="1" customWidth="1"/>
    <col min="5896" max="5896" width="6.5546875" style="19" customWidth="1"/>
    <col min="5897" max="5897" width="15.21875" style="19" customWidth="1"/>
    <col min="5898" max="5898" width="9" style="19" customWidth="1"/>
    <col min="5899" max="5899" width="7" style="19" customWidth="1"/>
    <col min="5900" max="5900" width="6.21875" style="19" customWidth="1"/>
    <col min="5901" max="6144" width="9.21875" style="19"/>
    <col min="6145" max="6145" width="11.44140625" style="19" customWidth="1"/>
    <col min="6146" max="6147" width="12.21875" style="19" customWidth="1"/>
    <col min="6148" max="6148" width="15.5546875" style="19" customWidth="1"/>
    <col min="6149" max="6149" width="1.77734375" style="19" customWidth="1"/>
    <col min="6150" max="6150" width="12.77734375" style="19" customWidth="1"/>
    <col min="6151" max="6151" width="12.44140625" style="19" bestFit="1" customWidth="1"/>
    <col min="6152" max="6152" width="6.5546875" style="19" customWidth="1"/>
    <col min="6153" max="6153" width="15.21875" style="19" customWidth="1"/>
    <col min="6154" max="6154" width="9" style="19" customWidth="1"/>
    <col min="6155" max="6155" width="7" style="19" customWidth="1"/>
    <col min="6156" max="6156" width="6.21875" style="19" customWidth="1"/>
    <col min="6157" max="6400" width="9.21875" style="19"/>
    <col min="6401" max="6401" width="11.44140625" style="19" customWidth="1"/>
    <col min="6402" max="6403" width="12.21875" style="19" customWidth="1"/>
    <col min="6404" max="6404" width="15.5546875" style="19" customWidth="1"/>
    <col min="6405" max="6405" width="1.77734375" style="19" customWidth="1"/>
    <col min="6406" max="6406" width="12.77734375" style="19" customWidth="1"/>
    <col min="6407" max="6407" width="12.44140625" style="19" bestFit="1" customWidth="1"/>
    <col min="6408" max="6408" width="6.5546875" style="19" customWidth="1"/>
    <col min="6409" max="6409" width="15.21875" style="19" customWidth="1"/>
    <col min="6410" max="6410" width="9" style="19" customWidth="1"/>
    <col min="6411" max="6411" width="7" style="19" customWidth="1"/>
    <col min="6412" max="6412" width="6.21875" style="19" customWidth="1"/>
    <col min="6413" max="6656" width="9.21875" style="19"/>
    <col min="6657" max="6657" width="11.44140625" style="19" customWidth="1"/>
    <col min="6658" max="6659" width="12.21875" style="19" customWidth="1"/>
    <col min="6660" max="6660" width="15.5546875" style="19" customWidth="1"/>
    <col min="6661" max="6661" width="1.77734375" style="19" customWidth="1"/>
    <col min="6662" max="6662" width="12.77734375" style="19" customWidth="1"/>
    <col min="6663" max="6663" width="12.44140625" style="19" bestFit="1" customWidth="1"/>
    <col min="6664" max="6664" width="6.5546875" style="19" customWidth="1"/>
    <col min="6665" max="6665" width="15.21875" style="19" customWidth="1"/>
    <col min="6666" max="6666" width="9" style="19" customWidth="1"/>
    <col min="6667" max="6667" width="7" style="19" customWidth="1"/>
    <col min="6668" max="6668" width="6.21875" style="19" customWidth="1"/>
    <col min="6669" max="6912" width="9.21875" style="19"/>
    <col min="6913" max="6913" width="11.44140625" style="19" customWidth="1"/>
    <col min="6914" max="6915" width="12.21875" style="19" customWidth="1"/>
    <col min="6916" max="6916" width="15.5546875" style="19" customWidth="1"/>
    <col min="6917" max="6917" width="1.77734375" style="19" customWidth="1"/>
    <col min="6918" max="6918" width="12.77734375" style="19" customWidth="1"/>
    <col min="6919" max="6919" width="12.44140625" style="19" bestFit="1" customWidth="1"/>
    <col min="6920" max="6920" width="6.5546875" style="19" customWidth="1"/>
    <col min="6921" max="6921" width="15.21875" style="19" customWidth="1"/>
    <col min="6922" max="6922" width="9" style="19" customWidth="1"/>
    <col min="6923" max="6923" width="7" style="19" customWidth="1"/>
    <col min="6924" max="6924" width="6.21875" style="19" customWidth="1"/>
    <col min="6925" max="7168" width="9.21875" style="19"/>
    <col min="7169" max="7169" width="11.44140625" style="19" customWidth="1"/>
    <col min="7170" max="7171" width="12.21875" style="19" customWidth="1"/>
    <col min="7172" max="7172" width="15.5546875" style="19" customWidth="1"/>
    <col min="7173" max="7173" width="1.77734375" style="19" customWidth="1"/>
    <col min="7174" max="7174" width="12.77734375" style="19" customWidth="1"/>
    <col min="7175" max="7175" width="12.44140625" style="19" bestFit="1" customWidth="1"/>
    <col min="7176" max="7176" width="6.5546875" style="19" customWidth="1"/>
    <col min="7177" max="7177" width="15.21875" style="19" customWidth="1"/>
    <col min="7178" max="7178" width="9" style="19" customWidth="1"/>
    <col min="7179" max="7179" width="7" style="19" customWidth="1"/>
    <col min="7180" max="7180" width="6.21875" style="19" customWidth="1"/>
    <col min="7181" max="7424" width="9.21875" style="19"/>
    <col min="7425" max="7425" width="11.44140625" style="19" customWidth="1"/>
    <col min="7426" max="7427" width="12.21875" style="19" customWidth="1"/>
    <col min="7428" max="7428" width="15.5546875" style="19" customWidth="1"/>
    <col min="7429" max="7429" width="1.77734375" style="19" customWidth="1"/>
    <col min="7430" max="7430" width="12.77734375" style="19" customWidth="1"/>
    <col min="7431" max="7431" width="12.44140625" style="19" bestFit="1" customWidth="1"/>
    <col min="7432" max="7432" width="6.5546875" style="19" customWidth="1"/>
    <col min="7433" max="7433" width="15.21875" style="19" customWidth="1"/>
    <col min="7434" max="7434" width="9" style="19" customWidth="1"/>
    <col min="7435" max="7435" width="7" style="19" customWidth="1"/>
    <col min="7436" max="7436" width="6.21875" style="19" customWidth="1"/>
    <col min="7437" max="7680" width="9.21875" style="19"/>
    <col min="7681" max="7681" width="11.44140625" style="19" customWidth="1"/>
    <col min="7682" max="7683" width="12.21875" style="19" customWidth="1"/>
    <col min="7684" max="7684" width="15.5546875" style="19" customWidth="1"/>
    <col min="7685" max="7685" width="1.77734375" style="19" customWidth="1"/>
    <col min="7686" max="7686" width="12.77734375" style="19" customWidth="1"/>
    <col min="7687" max="7687" width="12.44140625" style="19" bestFit="1" customWidth="1"/>
    <col min="7688" max="7688" width="6.5546875" style="19" customWidth="1"/>
    <col min="7689" max="7689" width="15.21875" style="19" customWidth="1"/>
    <col min="7690" max="7690" width="9" style="19" customWidth="1"/>
    <col min="7691" max="7691" width="7" style="19" customWidth="1"/>
    <col min="7692" max="7692" width="6.21875" style="19" customWidth="1"/>
    <col min="7693" max="7936" width="9.21875" style="19"/>
    <col min="7937" max="7937" width="11.44140625" style="19" customWidth="1"/>
    <col min="7938" max="7939" width="12.21875" style="19" customWidth="1"/>
    <col min="7940" max="7940" width="15.5546875" style="19" customWidth="1"/>
    <col min="7941" max="7941" width="1.77734375" style="19" customWidth="1"/>
    <col min="7942" max="7942" width="12.77734375" style="19" customWidth="1"/>
    <col min="7943" max="7943" width="12.44140625" style="19" bestFit="1" customWidth="1"/>
    <col min="7944" max="7944" width="6.5546875" style="19" customWidth="1"/>
    <col min="7945" max="7945" width="15.21875" style="19" customWidth="1"/>
    <col min="7946" max="7946" width="9" style="19" customWidth="1"/>
    <col min="7947" max="7947" width="7" style="19" customWidth="1"/>
    <col min="7948" max="7948" width="6.21875" style="19" customWidth="1"/>
    <col min="7949" max="8192" width="9.21875" style="19"/>
    <col min="8193" max="8193" width="11.44140625" style="19" customWidth="1"/>
    <col min="8194" max="8195" width="12.21875" style="19" customWidth="1"/>
    <col min="8196" max="8196" width="15.5546875" style="19" customWidth="1"/>
    <col min="8197" max="8197" width="1.77734375" style="19" customWidth="1"/>
    <col min="8198" max="8198" width="12.77734375" style="19" customWidth="1"/>
    <col min="8199" max="8199" width="12.44140625" style="19" bestFit="1" customWidth="1"/>
    <col min="8200" max="8200" width="6.5546875" style="19" customWidth="1"/>
    <col min="8201" max="8201" width="15.21875" style="19" customWidth="1"/>
    <col min="8202" max="8202" width="9" style="19" customWidth="1"/>
    <col min="8203" max="8203" width="7" style="19" customWidth="1"/>
    <col min="8204" max="8204" width="6.21875" style="19" customWidth="1"/>
    <col min="8205" max="8448" width="9.21875" style="19"/>
    <col min="8449" max="8449" width="11.44140625" style="19" customWidth="1"/>
    <col min="8450" max="8451" width="12.21875" style="19" customWidth="1"/>
    <col min="8452" max="8452" width="15.5546875" style="19" customWidth="1"/>
    <col min="8453" max="8453" width="1.77734375" style="19" customWidth="1"/>
    <col min="8454" max="8454" width="12.77734375" style="19" customWidth="1"/>
    <col min="8455" max="8455" width="12.44140625" style="19" bestFit="1" customWidth="1"/>
    <col min="8456" max="8456" width="6.5546875" style="19" customWidth="1"/>
    <col min="8457" max="8457" width="15.21875" style="19" customWidth="1"/>
    <col min="8458" max="8458" width="9" style="19" customWidth="1"/>
    <col min="8459" max="8459" width="7" style="19" customWidth="1"/>
    <col min="8460" max="8460" width="6.21875" style="19" customWidth="1"/>
    <col min="8461" max="8704" width="9.21875" style="19"/>
    <col min="8705" max="8705" width="11.44140625" style="19" customWidth="1"/>
    <col min="8706" max="8707" width="12.21875" style="19" customWidth="1"/>
    <col min="8708" max="8708" width="15.5546875" style="19" customWidth="1"/>
    <col min="8709" max="8709" width="1.77734375" style="19" customWidth="1"/>
    <col min="8710" max="8710" width="12.77734375" style="19" customWidth="1"/>
    <col min="8711" max="8711" width="12.44140625" style="19" bestFit="1" customWidth="1"/>
    <col min="8712" max="8712" width="6.5546875" style="19" customWidth="1"/>
    <col min="8713" max="8713" width="15.21875" style="19" customWidth="1"/>
    <col min="8714" max="8714" width="9" style="19" customWidth="1"/>
    <col min="8715" max="8715" width="7" style="19" customWidth="1"/>
    <col min="8716" max="8716" width="6.21875" style="19" customWidth="1"/>
    <col min="8717" max="8960" width="9.21875" style="19"/>
    <col min="8961" max="8961" width="11.44140625" style="19" customWidth="1"/>
    <col min="8962" max="8963" width="12.21875" style="19" customWidth="1"/>
    <col min="8964" max="8964" width="15.5546875" style="19" customWidth="1"/>
    <col min="8965" max="8965" width="1.77734375" style="19" customWidth="1"/>
    <col min="8966" max="8966" width="12.77734375" style="19" customWidth="1"/>
    <col min="8967" max="8967" width="12.44140625" style="19" bestFit="1" customWidth="1"/>
    <col min="8968" max="8968" width="6.5546875" style="19" customWidth="1"/>
    <col min="8969" max="8969" width="15.21875" style="19" customWidth="1"/>
    <col min="8970" max="8970" width="9" style="19" customWidth="1"/>
    <col min="8971" max="8971" width="7" style="19" customWidth="1"/>
    <col min="8972" max="8972" width="6.21875" style="19" customWidth="1"/>
    <col min="8973" max="9216" width="9.21875" style="19"/>
    <col min="9217" max="9217" width="11.44140625" style="19" customWidth="1"/>
    <col min="9218" max="9219" width="12.21875" style="19" customWidth="1"/>
    <col min="9220" max="9220" width="15.5546875" style="19" customWidth="1"/>
    <col min="9221" max="9221" width="1.77734375" style="19" customWidth="1"/>
    <col min="9222" max="9222" width="12.77734375" style="19" customWidth="1"/>
    <col min="9223" max="9223" width="12.44140625" style="19" bestFit="1" customWidth="1"/>
    <col min="9224" max="9224" width="6.5546875" style="19" customWidth="1"/>
    <col min="9225" max="9225" width="15.21875" style="19" customWidth="1"/>
    <col min="9226" max="9226" width="9" style="19" customWidth="1"/>
    <col min="9227" max="9227" width="7" style="19" customWidth="1"/>
    <col min="9228" max="9228" width="6.21875" style="19" customWidth="1"/>
    <col min="9229" max="9472" width="9.21875" style="19"/>
    <col min="9473" max="9473" width="11.44140625" style="19" customWidth="1"/>
    <col min="9474" max="9475" width="12.21875" style="19" customWidth="1"/>
    <col min="9476" max="9476" width="15.5546875" style="19" customWidth="1"/>
    <col min="9477" max="9477" width="1.77734375" style="19" customWidth="1"/>
    <col min="9478" max="9478" width="12.77734375" style="19" customWidth="1"/>
    <col min="9479" max="9479" width="12.44140625" style="19" bestFit="1" customWidth="1"/>
    <col min="9480" max="9480" width="6.5546875" style="19" customWidth="1"/>
    <col min="9481" max="9481" width="15.21875" style="19" customWidth="1"/>
    <col min="9482" max="9482" width="9" style="19" customWidth="1"/>
    <col min="9483" max="9483" width="7" style="19" customWidth="1"/>
    <col min="9484" max="9484" width="6.21875" style="19" customWidth="1"/>
    <col min="9485" max="9728" width="9.21875" style="19"/>
    <col min="9729" max="9729" width="11.44140625" style="19" customWidth="1"/>
    <col min="9730" max="9731" width="12.21875" style="19" customWidth="1"/>
    <col min="9732" max="9732" width="15.5546875" style="19" customWidth="1"/>
    <col min="9733" max="9733" width="1.77734375" style="19" customWidth="1"/>
    <col min="9734" max="9734" width="12.77734375" style="19" customWidth="1"/>
    <col min="9735" max="9735" width="12.44140625" style="19" bestFit="1" customWidth="1"/>
    <col min="9736" max="9736" width="6.5546875" style="19" customWidth="1"/>
    <col min="9737" max="9737" width="15.21875" style="19" customWidth="1"/>
    <col min="9738" max="9738" width="9" style="19" customWidth="1"/>
    <col min="9739" max="9739" width="7" style="19" customWidth="1"/>
    <col min="9740" max="9740" width="6.21875" style="19" customWidth="1"/>
    <col min="9741" max="9984" width="9.21875" style="19"/>
    <col min="9985" max="9985" width="11.44140625" style="19" customWidth="1"/>
    <col min="9986" max="9987" width="12.21875" style="19" customWidth="1"/>
    <col min="9988" max="9988" width="15.5546875" style="19" customWidth="1"/>
    <col min="9989" max="9989" width="1.77734375" style="19" customWidth="1"/>
    <col min="9990" max="9990" width="12.77734375" style="19" customWidth="1"/>
    <col min="9991" max="9991" width="12.44140625" style="19" bestFit="1" customWidth="1"/>
    <col min="9992" max="9992" width="6.5546875" style="19" customWidth="1"/>
    <col min="9993" max="9993" width="15.21875" style="19" customWidth="1"/>
    <col min="9994" max="9994" width="9" style="19" customWidth="1"/>
    <col min="9995" max="9995" width="7" style="19" customWidth="1"/>
    <col min="9996" max="9996" width="6.21875" style="19" customWidth="1"/>
    <col min="9997" max="10240" width="9.21875" style="19"/>
    <col min="10241" max="10241" width="11.44140625" style="19" customWidth="1"/>
    <col min="10242" max="10243" width="12.21875" style="19" customWidth="1"/>
    <col min="10244" max="10244" width="15.5546875" style="19" customWidth="1"/>
    <col min="10245" max="10245" width="1.77734375" style="19" customWidth="1"/>
    <col min="10246" max="10246" width="12.77734375" style="19" customWidth="1"/>
    <col min="10247" max="10247" width="12.44140625" style="19" bestFit="1" customWidth="1"/>
    <col min="10248" max="10248" width="6.5546875" style="19" customWidth="1"/>
    <col min="10249" max="10249" width="15.21875" style="19" customWidth="1"/>
    <col min="10250" max="10250" width="9" style="19" customWidth="1"/>
    <col min="10251" max="10251" width="7" style="19" customWidth="1"/>
    <col min="10252" max="10252" width="6.21875" style="19" customWidth="1"/>
    <col min="10253" max="10496" width="9.21875" style="19"/>
    <col min="10497" max="10497" width="11.44140625" style="19" customWidth="1"/>
    <col min="10498" max="10499" width="12.21875" style="19" customWidth="1"/>
    <col min="10500" max="10500" width="15.5546875" style="19" customWidth="1"/>
    <col min="10501" max="10501" width="1.77734375" style="19" customWidth="1"/>
    <col min="10502" max="10502" width="12.77734375" style="19" customWidth="1"/>
    <col min="10503" max="10503" width="12.44140625" style="19" bestFit="1" customWidth="1"/>
    <col min="10504" max="10504" width="6.5546875" style="19" customWidth="1"/>
    <col min="10505" max="10505" width="15.21875" style="19" customWidth="1"/>
    <col min="10506" max="10506" width="9" style="19" customWidth="1"/>
    <col min="10507" max="10507" width="7" style="19" customWidth="1"/>
    <col min="10508" max="10508" width="6.21875" style="19" customWidth="1"/>
    <col min="10509" max="10752" width="9.21875" style="19"/>
    <col min="10753" max="10753" width="11.44140625" style="19" customWidth="1"/>
    <col min="10754" max="10755" width="12.21875" style="19" customWidth="1"/>
    <col min="10756" max="10756" width="15.5546875" style="19" customWidth="1"/>
    <col min="10757" max="10757" width="1.77734375" style="19" customWidth="1"/>
    <col min="10758" max="10758" width="12.77734375" style="19" customWidth="1"/>
    <col min="10759" max="10759" width="12.44140625" style="19" bestFit="1" customWidth="1"/>
    <col min="10760" max="10760" width="6.5546875" style="19" customWidth="1"/>
    <col min="10761" max="10761" width="15.21875" style="19" customWidth="1"/>
    <col min="10762" max="10762" width="9" style="19" customWidth="1"/>
    <col min="10763" max="10763" width="7" style="19" customWidth="1"/>
    <col min="10764" max="10764" width="6.21875" style="19" customWidth="1"/>
    <col min="10765" max="11008" width="9.21875" style="19"/>
    <col min="11009" max="11009" width="11.44140625" style="19" customWidth="1"/>
    <col min="11010" max="11011" width="12.21875" style="19" customWidth="1"/>
    <col min="11012" max="11012" width="15.5546875" style="19" customWidth="1"/>
    <col min="11013" max="11013" width="1.77734375" style="19" customWidth="1"/>
    <col min="11014" max="11014" width="12.77734375" style="19" customWidth="1"/>
    <col min="11015" max="11015" width="12.44140625" style="19" bestFit="1" customWidth="1"/>
    <col min="11016" max="11016" width="6.5546875" style="19" customWidth="1"/>
    <col min="11017" max="11017" width="15.21875" style="19" customWidth="1"/>
    <col min="11018" max="11018" width="9" style="19" customWidth="1"/>
    <col min="11019" max="11019" width="7" style="19" customWidth="1"/>
    <col min="11020" max="11020" width="6.21875" style="19" customWidth="1"/>
    <col min="11021" max="11264" width="9.21875" style="19"/>
    <col min="11265" max="11265" width="11.44140625" style="19" customWidth="1"/>
    <col min="11266" max="11267" width="12.21875" style="19" customWidth="1"/>
    <col min="11268" max="11268" width="15.5546875" style="19" customWidth="1"/>
    <col min="11269" max="11269" width="1.77734375" style="19" customWidth="1"/>
    <col min="11270" max="11270" width="12.77734375" style="19" customWidth="1"/>
    <col min="11271" max="11271" width="12.44140625" style="19" bestFit="1" customWidth="1"/>
    <col min="11272" max="11272" width="6.5546875" style="19" customWidth="1"/>
    <col min="11273" max="11273" width="15.21875" style="19" customWidth="1"/>
    <col min="11274" max="11274" width="9" style="19" customWidth="1"/>
    <col min="11275" max="11275" width="7" style="19" customWidth="1"/>
    <col min="11276" max="11276" width="6.21875" style="19" customWidth="1"/>
    <col min="11277" max="11520" width="9.21875" style="19"/>
    <col min="11521" max="11521" width="11.44140625" style="19" customWidth="1"/>
    <col min="11522" max="11523" width="12.21875" style="19" customWidth="1"/>
    <col min="11524" max="11524" width="15.5546875" style="19" customWidth="1"/>
    <col min="11525" max="11525" width="1.77734375" style="19" customWidth="1"/>
    <col min="11526" max="11526" width="12.77734375" style="19" customWidth="1"/>
    <col min="11527" max="11527" width="12.44140625" style="19" bestFit="1" customWidth="1"/>
    <col min="11528" max="11528" width="6.5546875" style="19" customWidth="1"/>
    <col min="11529" max="11529" width="15.21875" style="19" customWidth="1"/>
    <col min="11530" max="11530" width="9" style="19" customWidth="1"/>
    <col min="11531" max="11531" width="7" style="19" customWidth="1"/>
    <col min="11532" max="11532" width="6.21875" style="19" customWidth="1"/>
    <col min="11533" max="11776" width="9.21875" style="19"/>
    <col min="11777" max="11777" width="11.44140625" style="19" customWidth="1"/>
    <col min="11778" max="11779" width="12.21875" style="19" customWidth="1"/>
    <col min="11780" max="11780" width="15.5546875" style="19" customWidth="1"/>
    <col min="11781" max="11781" width="1.77734375" style="19" customWidth="1"/>
    <col min="11782" max="11782" width="12.77734375" style="19" customWidth="1"/>
    <col min="11783" max="11783" width="12.44140625" style="19" bestFit="1" customWidth="1"/>
    <col min="11784" max="11784" width="6.5546875" style="19" customWidth="1"/>
    <col min="11785" max="11785" width="15.21875" style="19" customWidth="1"/>
    <col min="11786" max="11786" width="9" style="19" customWidth="1"/>
    <col min="11787" max="11787" width="7" style="19" customWidth="1"/>
    <col min="11788" max="11788" width="6.21875" style="19" customWidth="1"/>
    <col min="11789" max="12032" width="9.21875" style="19"/>
    <col min="12033" max="12033" width="11.44140625" style="19" customWidth="1"/>
    <col min="12034" max="12035" width="12.21875" style="19" customWidth="1"/>
    <col min="12036" max="12036" width="15.5546875" style="19" customWidth="1"/>
    <col min="12037" max="12037" width="1.77734375" style="19" customWidth="1"/>
    <col min="12038" max="12038" width="12.77734375" style="19" customWidth="1"/>
    <col min="12039" max="12039" width="12.44140625" style="19" bestFit="1" customWidth="1"/>
    <col min="12040" max="12040" width="6.5546875" style="19" customWidth="1"/>
    <col min="12041" max="12041" width="15.21875" style="19" customWidth="1"/>
    <col min="12042" max="12042" width="9" style="19" customWidth="1"/>
    <col min="12043" max="12043" width="7" style="19" customWidth="1"/>
    <col min="12044" max="12044" width="6.21875" style="19" customWidth="1"/>
    <col min="12045" max="12288" width="9.21875" style="19"/>
    <col min="12289" max="12289" width="11.44140625" style="19" customWidth="1"/>
    <col min="12290" max="12291" width="12.21875" style="19" customWidth="1"/>
    <col min="12292" max="12292" width="15.5546875" style="19" customWidth="1"/>
    <col min="12293" max="12293" width="1.77734375" style="19" customWidth="1"/>
    <col min="12294" max="12294" width="12.77734375" style="19" customWidth="1"/>
    <col min="12295" max="12295" width="12.44140625" style="19" bestFit="1" customWidth="1"/>
    <col min="12296" max="12296" width="6.5546875" style="19" customWidth="1"/>
    <col min="12297" max="12297" width="15.21875" style="19" customWidth="1"/>
    <col min="12298" max="12298" width="9" style="19" customWidth="1"/>
    <col min="12299" max="12299" width="7" style="19" customWidth="1"/>
    <col min="12300" max="12300" width="6.21875" style="19" customWidth="1"/>
    <col min="12301" max="12544" width="9.21875" style="19"/>
    <col min="12545" max="12545" width="11.44140625" style="19" customWidth="1"/>
    <col min="12546" max="12547" width="12.21875" style="19" customWidth="1"/>
    <col min="12548" max="12548" width="15.5546875" style="19" customWidth="1"/>
    <col min="12549" max="12549" width="1.77734375" style="19" customWidth="1"/>
    <col min="12550" max="12550" width="12.77734375" style="19" customWidth="1"/>
    <col min="12551" max="12551" width="12.44140625" style="19" bestFit="1" customWidth="1"/>
    <col min="12552" max="12552" width="6.5546875" style="19" customWidth="1"/>
    <col min="12553" max="12553" width="15.21875" style="19" customWidth="1"/>
    <col min="12554" max="12554" width="9" style="19" customWidth="1"/>
    <col min="12555" max="12555" width="7" style="19" customWidth="1"/>
    <col min="12556" max="12556" width="6.21875" style="19" customWidth="1"/>
    <col min="12557" max="12800" width="9.21875" style="19"/>
    <col min="12801" max="12801" width="11.44140625" style="19" customWidth="1"/>
    <col min="12802" max="12803" width="12.21875" style="19" customWidth="1"/>
    <col min="12804" max="12804" width="15.5546875" style="19" customWidth="1"/>
    <col min="12805" max="12805" width="1.77734375" style="19" customWidth="1"/>
    <col min="12806" max="12806" width="12.77734375" style="19" customWidth="1"/>
    <col min="12807" max="12807" width="12.44140625" style="19" bestFit="1" customWidth="1"/>
    <col min="12808" max="12808" width="6.5546875" style="19" customWidth="1"/>
    <col min="12809" max="12809" width="15.21875" style="19" customWidth="1"/>
    <col min="12810" max="12810" width="9" style="19" customWidth="1"/>
    <col min="12811" max="12811" width="7" style="19" customWidth="1"/>
    <col min="12812" max="12812" width="6.21875" style="19" customWidth="1"/>
    <col min="12813" max="13056" width="9.21875" style="19"/>
    <col min="13057" max="13057" width="11.44140625" style="19" customWidth="1"/>
    <col min="13058" max="13059" width="12.21875" style="19" customWidth="1"/>
    <col min="13060" max="13060" width="15.5546875" style="19" customWidth="1"/>
    <col min="13061" max="13061" width="1.77734375" style="19" customWidth="1"/>
    <col min="13062" max="13062" width="12.77734375" style="19" customWidth="1"/>
    <col min="13063" max="13063" width="12.44140625" style="19" bestFit="1" customWidth="1"/>
    <col min="13064" max="13064" width="6.5546875" style="19" customWidth="1"/>
    <col min="13065" max="13065" width="15.21875" style="19" customWidth="1"/>
    <col min="13066" max="13066" width="9" style="19" customWidth="1"/>
    <col min="13067" max="13067" width="7" style="19" customWidth="1"/>
    <col min="13068" max="13068" width="6.21875" style="19" customWidth="1"/>
    <col min="13069" max="13312" width="9.21875" style="19"/>
    <col min="13313" max="13313" width="11.44140625" style="19" customWidth="1"/>
    <col min="13314" max="13315" width="12.21875" style="19" customWidth="1"/>
    <col min="13316" max="13316" width="15.5546875" style="19" customWidth="1"/>
    <col min="13317" max="13317" width="1.77734375" style="19" customWidth="1"/>
    <col min="13318" max="13318" width="12.77734375" style="19" customWidth="1"/>
    <col min="13319" max="13319" width="12.44140625" style="19" bestFit="1" customWidth="1"/>
    <col min="13320" max="13320" width="6.5546875" style="19" customWidth="1"/>
    <col min="13321" max="13321" width="15.21875" style="19" customWidth="1"/>
    <col min="13322" max="13322" width="9" style="19" customWidth="1"/>
    <col min="13323" max="13323" width="7" style="19" customWidth="1"/>
    <col min="13324" max="13324" width="6.21875" style="19" customWidth="1"/>
    <col min="13325" max="13568" width="9.21875" style="19"/>
    <col min="13569" max="13569" width="11.44140625" style="19" customWidth="1"/>
    <col min="13570" max="13571" width="12.21875" style="19" customWidth="1"/>
    <col min="13572" max="13572" width="15.5546875" style="19" customWidth="1"/>
    <col min="13573" max="13573" width="1.77734375" style="19" customWidth="1"/>
    <col min="13574" max="13574" width="12.77734375" style="19" customWidth="1"/>
    <col min="13575" max="13575" width="12.44140625" style="19" bestFit="1" customWidth="1"/>
    <col min="13576" max="13576" width="6.5546875" style="19" customWidth="1"/>
    <col min="13577" max="13577" width="15.21875" style="19" customWidth="1"/>
    <col min="13578" max="13578" width="9" style="19" customWidth="1"/>
    <col min="13579" max="13579" width="7" style="19" customWidth="1"/>
    <col min="13580" max="13580" width="6.21875" style="19" customWidth="1"/>
    <col min="13581" max="13824" width="9.21875" style="19"/>
    <col min="13825" max="13825" width="11.44140625" style="19" customWidth="1"/>
    <col min="13826" max="13827" width="12.21875" style="19" customWidth="1"/>
    <col min="13828" max="13828" width="15.5546875" style="19" customWidth="1"/>
    <col min="13829" max="13829" width="1.77734375" style="19" customWidth="1"/>
    <col min="13830" max="13830" width="12.77734375" style="19" customWidth="1"/>
    <col min="13831" max="13831" width="12.44140625" style="19" bestFit="1" customWidth="1"/>
    <col min="13832" max="13832" width="6.5546875" style="19" customWidth="1"/>
    <col min="13833" max="13833" width="15.21875" style="19" customWidth="1"/>
    <col min="13834" max="13834" width="9" style="19" customWidth="1"/>
    <col min="13835" max="13835" width="7" style="19" customWidth="1"/>
    <col min="13836" max="13836" width="6.21875" style="19" customWidth="1"/>
    <col min="13837" max="14080" width="9.21875" style="19"/>
    <col min="14081" max="14081" width="11.44140625" style="19" customWidth="1"/>
    <col min="14082" max="14083" width="12.21875" style="19" customWidth="1"/>
    <col min="14084" max="14084" width="15.5546875" style="19" customWidth="1"/>
    <col min="14085" max="14085" width="1.77734375" style="19" customWidth="1"/>
    <col min="14086" max="14086" width="12.77734375" style="19" customWidth="1"/>
    <col min="14087" max="14087" width="12.44140625" style="19" bestFit="1" customWidth="1"/>
    <col min="14088" max="14088" width="6.5546875" style="19" customWidth="1"/>
    <col min="14089" max="14089" width="15.21875" style="19" customWidth="1"/>
    <col min="14090" max="14090" width="9" style="19" customWidth="1"/>
    <col min="14091" max="14091" width="7" style="19" customWidth="1"/>
    <col min="14092" max="14092" width="6.21875" style="19" customWidth="1"/>
    <col min="14093" max="14336" width="9.21875" style="19"/>
    <col min="14337" max="14337" width="11.44140625" style="19" customWidth="1"/>
    <col min="14338" max="14339" width="12.21875" style="19" customWidth="1"/>
    <col min="14340" max="14340" width="15.5546875" style="19" customWidth="1"/>
    <col min="14341" max="14341" width="1.77734375" style="19" customWidth="1"/>
    <col min="14342" max="14342" width="12.77734375" style="19" customWidth="1"/>
    <col min="14343" max="14343" width="12.44140625" style="19" bestFit="1" customWidth="1"/>
    <col min="14344" max="14344" width="6.5546875" style="19" customWidth="1"/>
    <col min="14345" max="14345" width="15.21875" style="19" customWidth="1"/>
    <col min="14346" max="14346" width="9" style="19" customWidth="1"/>
    <col min="14347" max="14347" width="7" style="19" customWidth="1"/>
    <col min="14348" max="14348" width="6.21875" style="19" customWidth="1"/>
    <col min="14349" max="14592" width="9.21875" style="19"/>
    <col min="14593" max="14593" width="11.44140625" style="19" customWidth="1"/>
    <col min="14594" max="14595" width="12.21875" style="19" customWidth="1"/>
    <col min="14596" max="14596" width="15.5546875" style="19" customWidth="1"/>
    <col min="14597" max="14597" width="1.77734375" style="19" customWidth="1"/>
    <col min="14598" max="14598" width="12.77734375" style="19" customWidth="1"/>
    <col min="14599" max="14599" width="12.44140625" style="19" bestFit="1" customWidth="1"/>
    <col min="14600" max="14600" width="6.5546875" style="19" customWidth="1"/>
    <col min="14601" max="14601" width="15.21875" style="19" customWidth="1"/>
    <col min="14602" max="14602" width="9" style="19" customWidth="1"/>
    <col min="14603" max="14603" width="7" style="19" customWidth="1"/>
    <col min="14604" max="14604" width="6.21875" style="19" customWidth="1"/>
    <col min="14605" max="14848" width="9.21875" style="19"/>
    <col min="14849" max="14849" width="11.44140625" style="19" customWidth="1"/>
    <col min="14850" max="14851" width="12.21875" style="19" customWidth="1"/>
    <col min="14852" max="14852" width="15.5546875" style="19" customWidth="1"/>
    <col min="14853" max="14853" width="1.77734375" style="19" customWidth="1"/>
    <col min="14854" max="14854" width="12.77734375" style="19" customWidth="1"/>
    <col min="14855" max="14855" width="12.44140625" style="19" bestFit="1" customWidth="1"/>
    <col min="14856" max="14856" width="6.5546875" style="19" customWidth="1"/>
    <col min="14857" max="14857" width="15.21875" style="19" customWidth="1"/>
    <col min="14858" max="14858" width="9" style="19" customWidth="1"/>
    <col min="14859" max="14859" width="7" style="19" customWidth="1"/>
    <col min="14860" max="14860" width="6.21875" style="19" customWidth="1"/>
    <col min="14861" max="15104" width="9.21875" style="19"/>
    <col min="15105" max="15105" width="11.44140625" style="19" customWidth="1"/>
    <col min="15106" max="15107" width="12.21875" style="19" customWidth="1"/>
    <col min="15108" max="15108" width="15.5546875" style="19" customWidth="1"/>
    <col min="15109" max="15109" width="1.77734375" style="19" customWidth="1"/>
    <col min="15110" max="15110" width="12.77734375" style="19" customWidth="1"/>
    <col min="15111" max="15111" width="12.44140625" style="19" bestFit="1" customWidth="1"/>
    <col min="15112" max="15112" width="6.5546875" style="19" customWidth="1"/>
    <col min="15113" max="15113" width="15.21875" style="19" customWidth="1"/>
    <col min="15114" max="15114" width="9" style="19" customWidth="1"/>
    <col min="15115" max="15115" width="7" style="19" customWidth="1"/>
    <col min="15116" max="15116" width="6.21875" style="19" customWidth="1"/>
    <col min="15117" max="15360" width="9.21875" style="19"/>
    <col min="15361" max="15361" width="11.44140625" style="19" customWidth="1"/>
    <col min="15362" max="15363" width="12.21875" style="19" customWidth="1"/>
    <col min="15364" max="15364" width="15.5546875" style="19" customWidth="1"/>
    <col min="15365" max="15365" width="1.77734375" style="19" customWidth="1"/>
    <col min="15366" max="15366" width="12.77734375" style="19" customWidth="1"/>
    <col min="15367" max="15367" width="12.44140625" style="19" bestFit="1" customWidth="1"/>
    <col min="15368" max="15368" width="6.5546875" style="19" customWidth="1"/>
    <col min="15369" max="15369" width="15.21875" style="19" customWidth="1"/>
    <col min="15370" max="15370" width="9" style="19" customWidth="1"/>
    <col min="15371" max="15371" width="7" style="19" customWidth="1"/>
    <col min="15372" max="15372" width="6.21875" style="19" customWidth="1"/>
    <col min="15373" max="15616" width="9.21875" style="19"/>
    <col min="15617" max="15617" width="11.44140625" style="19" customWidth="1"/>
    <col min="15618" max="15619" width="12.21875" style="19" customWidth="1"/>
    <col min="15620" max="15620" width="15.5546875" style="19" customWidth="1"/>
    <col min="15621" max="15621" width="1.77734375" style="19" customWidth="1"/>
    <col min="15622" max="15622" width="12.77734375" style="19" customWidth="1"/>
    <col min="15623" max="15623" width="12.44140625" style="19" bestFit="1" customWidth="1"/>
    <col min="15624" max="15624" width="6.5546875" style="19" customWidth="1"/>
    <col min="15625" max="15625" width="15.21875" style="19" customWidth="1"/>
    <col min="15626" max="15626" width="9" style="19" customWidth="1"/>
    <col min="15627" max="15627" width="7" style="19" customWidth="1"/>
    <col min="15628" max="15628" width="6.21875" style="19" customWidth="1"/>
    <col min="15629" max="15872" width="9.21875" style="19"/>
    <col min="15873" max="15873" width="11.44140625" style="19" customWidth="1"/>
    <col min="15874" max="15875" width="12.21875" style="19" customWidth="1"/>
    <col min="15876" max="15876" width="15.5546875" style="19" customWidth="1"/>
    <col min="15877" max="15877" width="1.77734375" style="19" customWidth="1"/>
    <col min="15878" max="15878" width="12.77734375" style="19" customWidth="1"/>
    <col min="15879" max="15879" width="12.44140625" style="19" bestFit="1" customWidth="1"/>
    <col min="15880" max="15880" width="6.5546875" style="19" customWidth="1"/>
    <col min="15881" max="15881" width="15.21875" style="19" customWidth="1"/>
    <col min="15882" max="15882" width="9" style="19" customWidth="1"/>
    <col min="15883" max="15883" width="7" style="19" customWidth="1"/>
    <col min="15884" max="15884" width="6.21875" style="19" customWidth="1"/>
    <col min="15885" max="16128" width="9.21875" style="19"/>
    <col min="16129" max="16129" width="11.44140625" style="19" customWidth="1"/>
    <col min="16130" max="16131" width="12.21875" style="19" customWidth="1"/>
    <col min="16132" max="16132" width="15.5546875" style="19" customWidth="1"/>
    <col min="16133" max="16133" width="1.77734375" style="19" customWidth="1"/>
    <col min="16134" max="16134" width="12.77734375" style="19" customWidth="1"/>
    <col min="16135" max="16135" width="12.44140625" style="19" bestFit="1" customWidth="1"/>
    <col min="16136" max="16136" width="6.5546875" style="19" customWidth="1"/>
    <col min="16137" max="16137" width="15.21875" style="19" customWidth="1"/>
    <col min="16138" max="16138" width="9" style="19" customWidth="1"/>
    <col min="16139" max="16139" width="7" style="19" customWidth="1"/>
    <col min="16140" max="16140" width="6.21875" style="19" customWidth="1"/>
    <col min="16141" max="16384" width="9.21875" style="19"/>
  </cols>
  <sheetData>
    <row r="1" spans="1:53" s="21" customFormat="1" ht="12.6" customHeight="1">
      <c r="M1" s="29"/>
      <c r="N1" s="29"/>
    </row>
    <row r="2" spans="1:53" s="14" customFormat="1" ht="60" customHeight="1">
      <c r="A2" s="12"/>
      <c r="B2" s="16"/>
      <c r="C2" s="39"/>
      <c r="D2" s="39"/>
      <c r="E2" s="39"/>
      <c r="F2" s="564" t="s">
        <v>0</v>
      </c>
      <c r="G2" s="565"/>
      <c r="H2" s="565"/>
      <c r="I2" s="565"/>
      <c r="J2" s="17"/>
      <c r="K2" s="40" t="s">
        <v>195</v>
      </c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</row>
    <row r="3" spans="1:53" s="12" customFormat="1" ht="6.6" customHeight="1">
      <c r="B3" s="13"/>
      <c r="C3" s="566"/>
      <c r="D3" s="566"/>
      <c r="E3" s="566"/>
      <c r="F3" s="566"/>
      <c r="G3" s="566"/>
      <c r="H3" s="566"/>
      <c r="I3" s="566"/>
      <c r="J3" s="566"/>
      <c r="K3" s="13"/>
      <c r="L3" s="13"/>
    </row>
    <row r="4" spans="1:53" ht="18.75" customHeight="1">
      <c r="B4" s="412" t="s">
        <v>62</v>
      </c>
      <c r="C4" s="412"/>
      <c r="D4" s="412"/>
      <c r="E4" s="416" t="str">
        <f>VLOOKUP(B8,P11:R18,2,FALSE)</f>
        <v xml:space="preserve"> </v>
      </c>
      <c r="F4" s="416"/>
      <c r="G4" s="416"/>
      <c r="H4" s="416"/>
      <c r="I4" s="416" t="str">
        <f>VLOOKUP(B8,P11:R18,3,FALSE)</f>
        <v xml:space="preserve"> </v>
      </c>
      <c r="J4" s="416"/>
      <c r="K4" s="416"/>
    </row>
    <row r="5" spans="1:53" ht="18.75" customHeight="1">
      <c r="B5" s="680">
        <f ca="1">NOW()</f>
        <v>45980.639491666669</v>
      </c>
      <c r="C5" s="681"/>
      <c r="D5" s="681"/>
      <c r="E5" s="416"/>
      <c r="F5" s="416"/>
      <c r="G5" s="416"/>
      <c r="H5" s="416"/>
      <c r="I5" s="416"/>
      <c r="J5" s="416"/>
      <c r="K5" s="416"/>
    </row>
    <row r="6" spans="1:53" ht="18.75" customHeight="1">
      <c r="B6" s="681"/>
      <c r="C6" s="681"/>
      <c r="D6" s="681"/>
      <c r="E6" s="682"/>
      <c r="F6" s="682"/>
      <c r="G6" s="682"/>
      <c r="H6" s="682"/>
      <c r="I6" s="683"/>
      <c r="J6" s="683"/>
      <c r="K6" s="683"/>
    </row>
    <row r="7" spans="1:53" ht="18.75" customHeight="1">
      <c r="B7" s="412" t="s">
        <v>67</v>
      </c>
      <c r="C7" s="412"/>
      <c r="D7" s="412"/>
      <c r="E7" s="682"/>
      <c r="F7" s="682"/>
      <c r="G7" s="682"/>
      <c r="H7" s="682"/>
      <c r="I7" s="683"/>
      <c r="J7" s="683"/>
      <c r="K7" s="683"/>
    </row>
    <row r="8" spans="1:53" ht="18.75" customHeight="1">
      <c r="B8" s="684" t="s">
        <v>101</v>
      </c>
      <c r="C8" s="684"/>
      <c r="D8" s="684"/>
      <c r="E8" s="682"/>
      <c r="F8" s="682"/>
      <c r="G8" s="682"/>
      <c r="H8" s="682"/>
      <c r="I8" s="683"/>
      <c r="J8" s="683"/>
      <c r="K8" s="683"/>
    </row>
    <row r="9" spans="1:53" ht="18.75" customHeight="1">
      <c r="B9" s="684"/>
      <c r="C9" s="684"/>
      <c r="D9" s="684"/>
      <c r="E9" s="682"/>
      <c r="F9" s="682"/>
      <c r="G9" s="682"/>
      <c r="H9" s="682"/>
      <c r="I9" s="683"/>
      <c r="J9" s="683"/>
      <c r="K9" s="683"/>
    </row>
    <row r="10" spans="1:53" ht="10.050000000000001" customHeight="1">
      <c r="B10" s="518"/>
      <c r="C10" s="518"/>
      <c r="D10" s="518"/>
      <c r="E10" s="518"/>
      <c r="F10" s="518"/>
      <c r="G10" s="518"/>
      <c r="H10" s="518"/>
      <c r="I10" s="518"/>
      <c r="J10" s="518"/>
      <c r="K10" s="518"/>
    </row>
    <row r="11" spans="1:53" ht="18.75" customHeight="1">
      <c r="B11" s="451" t="s">
        <v>61</v>
      </c>
      <c r="C11" s="452"/>
      <c r="D11" s="452"/>
      <c r="E11" s="453"/>
      <c r="F11" s="19"/>
      <c r="G11" s="165"/>
      <c r="H11" s="451" t="s">
        <v>61</v>
      </c>
      <c r="I11" s="452"/>
      <c r="J11" s="452"/>
      <c r="K11" s="453"/>
      <c r="P11" s="105" t="s">
        <v>101</v>
      </c>
      <c r="Q11" s="105" t="s">
        <v>59</v>
      </c>
      <c r="R11" s="105" t="s">
        <v>59</v>
      </c>
    </row>
    <row r="12" spans="1:53" ht="13.8" customHeight="1">
      <c r="B12" s="136" t="s">
        <v>64</v>
      </c>
      <c r="C12" s="92" t="s">
        <v>65</v>
      </c>
      <c r="D12" s="119" t="s">
        <v>66</v>
      </c>
      <c r="E12" s="137" t="s">
        <v>169</v>
      </c>
      <c r="F12" s="19"/>
      <c r="G12" s="165"/>
      <c r="H12" s="136" t="s">
        <v>64</v>
      </c>
      <c r="I12" s="92" t="s">
        <v>65</v>
      </c>
      <c r="J12" s="119" t="s">
        <v>66</v>
      </c>
      <c r="K12" s="137" t="s">
        <v>115</v>
      </c>
      <c r="P12" s="105" t="s">
        <v>95</v>
      </c>
      <c r="Q12" s="105" t="s">
        <v>69</v>
      </c>
      <c r="R12" s="105" t="s">
        <v>70</v>
      </c>
    </row>
    <row r="13" spans="1:53" ht="15.75" customHeight="1">
      <c r="B13" s="273">
        <v>20</v>
      </c>
      <c r="C13" s="53">
        <v>0</v>
      </c>
      <c r="D13" s="53">
        <v>0</v>
      </c>
      <c r="E13" s="274">
        <f t="shared" ref="E13:E18" si="0">(C13*B13) + (D13*B13)</f>
        <v>0</v>
      </c>
      <c r="F13" s="14"/>
      <c r="G13" s="194"/>
      <c r="H13" s="183">
        <v>1</v>
      </c>
      <c r="I13" s="53">
        <v>0</v>
      </c>
      <c r="J13" s="53">
        <v>0</v>
      </c>
      <c r="K13" s="184">
        <f t="shared" ref="K13:K19" si="1">(I13*H13) + (J13*H13)</f>
        <v>0</v>
      </c>
      <c r="P13" s="105" t="s">
        <v>96</v>
      </c>
      <c r="Q13" s="105" t="s">
        <v>102</v>
      </c>
      <c r="R13" s="105" t="s">
        <v>59</v>
      </c>
    </row>
    <row r="14" spans="1:53" ht="15.75" customHeight="1">
      <c r="B14" s="273">
        <v>50</v>
      </c>
      <c r="C14" s="53">
        <v>1</v>
      </c>
      <c r="D14" s="53">
        <v>0</v>
      </c>
      <c r="E14" s="274">
        <f t="shared" si="0"/>
        <v>50</v>
      </c>
      <c r="F14" s="14"/>
      <c r="G14" s="194"/>
      <c r="H14" s="183">
        <v>2</v>
      </c>
      <c r="I14" s="53">
        <v>1</v>
      </c>
      <c r="J14" s="53">
        <v>0</v>
      </c>
      <c r="K14" s="184">
        <f t="shared" si="1"/>
        <v>2</v>
      </c>
      <c r="P14" s="105" t="s">
        <v>97</v>
      </c>
      <c r="Q14" s="105" t="s">
        <v>69</v>
      </c>
      <c r="R14" s="105" t="s">
        <v>70</v>
      </c>
    </row>
    <row r="15" spans="1:53" ht="15.75" customHeight="1">
      <c r="B15" s="273">
        <v>100</v>
      </c>
      <c r="C15" s="53">
        <v>0</v>
      </c>
      <c r="D15" s="53">
        <v>0</v>
      </c>
      <c r="E15" s="274">
        <f t="shared" si="0"/>
        <v>0</v>
      </c>
      <c r="F15" s="14"/>
      <c r="G15" s="195"/>
      <c r="H15" s="183">
        <v>5</v>
      </c>
      <c r="I15" s="53">
        <v>0</v>
      </c>
      <c r="J15" s="53">
        <v>0</v>
      </c>
      <c r="K15" s="184">
        <f t="shared" si="1"/>
        <v>0</v>
      </c>
      <c r="P15" s="105" t="s">
        <v>98</v>
      </c>
      <c r="Q15" s="105" t="s">
        <v>102</v>
      </c>
      <c r="R15" s="105" t="s">
        <v>59</v>
      </c>
    </row>
    <row r="16" spans="1:53" ht="15.75" customHeight="1">
      <c r="B16" s="273">
        <v>200</v>
      </c>
      <c r="C16" s="53">
        <v>0</v>
      </c>
      <c r="D16" s="53">
        <v>0</v>
      </c>
      <c r="E16" s="274">
        <f t="shared" si="0"/>
        <v>0</v>
      </c>
      <c r="F16" s="14"/>
      <c r="G16" s="195"/>
      <c r="H16" s="183">
        <v>10</v>
      </c>
      <c r="I16" s="53">
        <v>0</v>
      </c>
      <c r="J16" s="53">
        <v>0</v>
      </c>
      <c r="K16" s="184">
        <f t="shared" si="1"/>
        <v>0</v>
      </c>
      <c r="P16" s="105" t="s">
        <v>99</v>
      </c>
      <c r="Q16" s="105" t="s">
        <v>69</v>
      </c>
      <c r="R16" s="105" t="s">
        <v>70</v>
      </c>
    </row>
    <row r="17" spans="2:18" ht="15.75" customHeight="1">
      <c r="B17" s="273">
        <v>500</v>
      </c>
      <c r="C17" s="53">
        <v>0</v>
      </c>
      <c r="D17" s="53">
        <v>0</v>
      </c>
      <c r="E17" s="274">
        <f>(C17*B17) + (D17*B17)</f>
        <v>0</v>
      </c>
      <c r="F17" s="14"/>
      <c r="G17" s="195"/>
      <c r="H17" s="183">
        <v>20</v>
      </c>
      <c r="I17" s="53">
        <v>0</v>
      </c>
      <c r="J17" s="53">
        <v>0</v>
      </c>
      <c r="K17" s="184">
        <f t="shared" si="1"/>
        <v>0</v>
      </c>
      <c r="P17" s="105" t="s">
        <v>100</v>
      </c>
      <c r="Q17" s="105"/>
      <c r="R17" s="105"/>
    </row>
    <row r="18" spans="2:18" ht="15.75" customHeight="1">
      <c r="B18" s="273">
        <v>2000</v>
      </c>
      <c r="C18" s="53">
        <v>0</v>
      </c>
      <c r="D18" s="53">
        <v>0</v>
      </c>
      <c r="E18" s="274">
        <f t="shared" si="0"/>
        <v>0</v>
      </c>
      <c r="F18" s="14"/>
      <c r="G18" s="195"/>
      <c r="H18" s="183">
        <v>50</v>
      </c>
      <c r="I18" s="53">
        <v>0</v>
      </c>
      <c r="J18" s="53">
        <v>1</v>
      </c>
      <c r="K18" s="184">
        <f t="shared" si="1"/>
        <v>50</v>
      </c>
      <c r="Q18" s="105" t="s">
        <v>102</v>
      </c>
      <c r="R18" s="105" t="s">
        <v>59</v>
      </c>
    </row>
    <row r="19" spans="2:18" ht="15.75" customHeight="1">
      <c r="B19" s="390" t="s">
        <v>71</v>
      </c>
      <c r="C19" s="390"/>
      <c r="D19" s="391"/>
      <c r="E19" s="273">
        <f>SUM(E13:E18)</f>
        <v>50</v>
      </c>
      <c r="F19" s="14"/>
      <c r="G19" s="195"/>
      <c r="H19" s="183">
        <v>100</v>
      </c>
      <c r="I19" s="53">
        <v>0</v>
      </c>
      <c r="J19" s="53">
        <v>1</v>
      </c>
      <c r="K19" s="184">
        <f t="shared" si="1"/>
        <v>100</v>
      </c>
    </row>
    <row r="20" spans="2:18" ht="15.75" customHeight="1">
      <c r="B20" s="275"/>
      <c r="C20" s="276"/>
      <c r="D20" s="276"/>
      <c r="E20" s="277"/>
      <c r="F20" s="14"/>
      <c r="G20" s="195"/>
      <c r="H20" s="390" t="s">
        <v>71</v>
      </c>
      <c r="I20" s="390"/>
      <c r="J20" s="391"/>
      <c r="K20" s="183">
        <f>SUM(K13:K19)</f>
        <v>152</v>
      </c>
    </row>
    <row r="21" spans="2:18" s="22" customFormat="1" ht="18.75" customHeight="1">
      <c r="B21" s="140" t="s">
        <v>64</v>
      </c>
      <c r="C21" s="92" t="s">
        <v>65</v>
      </c>
      <c r="D21" s="141" t="s">
        <v>66</v>
      </c>
      <c r="E21" s="142" t="s">
        <v>169</v>
      </c>
      <c r="G21" s="167"/>
      <c r="L21" s="23"/>
      <c r="M21" s="23"/>
      <c r="N21" s="23"/>
    </row>
    <row r="22" spans="2:18" ht="13.8" customHeight="1">
      <c r="B22" s="273">
        <v>1</v>
      </c>
      <c r="C22" s="53">
        <v>0</v>
      </c>
      <c r="D22" s="53">
        <v>0</v>
      </c>
      <c r="E22" s="274">
        <f>(C22*B22) + (D22*B22)</f>
        <v>0</v>
      </c>
      <c r="F22" s="19"/>
      <c r="G22" s="106"/>
      <c r="H22" s="19"/>
      <c r="I22" s="19"/>
      <c r="J22" s="19"/>
      <c r="K22" s="19"/>
    </row>
    <row r="23" spans="2:18" ht="15.75" customHeight="1">
      <c r="B23" s="273">
        <v>2</v>
      </c>
      <c r="C23" s="53">
        <v>1</v>
      </c>
      <c r="D23" s="53">
        <v>0</v>
      </c>
      <c r="E23" s="274">
        <f>(C23*B23) + (D23*B23)</f>
        <v>2</v>
      </c>
      <c r="F23" s="19"/>
      <c r="G23" s="165"/>
      <c r="H23" s="165"/>
      <c r="I23" s="165"/>
      <c r="J23" s="165"/>
      <c r="K23" s="165"/>
    </row>
    <row r="24" spans="2:18" ht="15.75" customHeight="1">
      <c r="B24" s="273">
        <v>5</v>
      </c>
      <c r="C24" s="53">
        <v>0</v>
      </c>
      <c r="D24" s="53">
        <v>0</v>
      </c>
      <c r="E24" s="274">
        <f>(C24*B24) + (D24*B24)</f>
        <v>0</v>
      </c>
      <c r="F24" s="19"/>
      <c r="G24" s="171"/>
      <c r="H24" s="171"/>
      <c r="I24" s="171"/>
      <c r="J24" s="172"/>
      <c r="K24" s="172"/>
    </row>
    <row r="25" spans="2:18" ht="15.75" customHeight="1">
      <c r="B25" s="273">
        <v>10</v>
      </c>
      <c r="C25" s="53">
        <v>1</v>
      </c>
      <c r="D25" s="53">
        <v>0</v>
      </c>
      <c r="E25" s="274">
        <f>(C25*B25) + (D25*B25)</f>
        <v>10</v>
      </c>
      <c r="F25" s="19"/>
      <c r="G25" s="551"/>
      <c r="H25" s="551"/>
      <c r="I25" s="551"/>
      <c r="J25" s="552"/>
      <c r="K25" s="552"/>
    </row>
    <row r="26" spans="2:18" ht="15.75" customHeight="1">
      <c r="B26" s="390" t="s">
        <v>78</v>
      </c>
      <c r="C26" s="390"/>
      <c r="D26" s="391"/>
      <c r="E26" s="273">
        <f>SUM(E22:E25)</f>
        <v>12</v>
      </c>
      <c r="F26" s="19"/>
      <c r="G26" s="550"/>
      <c r="H26" s="550"/>
      <c r="I26" s="175"/>
      <c r="J26" s="175"/>
      <c r="K26" s="175"/>
    </row>
    <row r="27" spans="2:18" ht="5.0999999999999996" customHeight="1">
      <c r="B27" s="19"/>
      <c r="C27" s="19"/>
      <c r="D27" s="19"/>
      <c r="E27" s="19"/>
      <c r="F27" s="19"/>
      <c r="G27" s="175"/>
      <c r="H27" s="175"/>
      <c r="I27" s="175"/>
      <c r="J27" s="175"/>
      <c r="K27" s="175"/>
    </row>
    <row r="28" spans="2:18" ht="18.75" customHeight="1">
      <c r="B28" s="433" t="s">
        <v>170</v>
      </c>
      <c r="C28" s="434"/>
      <c r="D28" s="435"/>
      <c r="E28" s="279">
        <f>E19+E26</f>
        <v>62</v>
      </c>
      <c r="F28" s="19"/>
      <c r="G28" s="175"/>
      <c r="H28" s="685" t="s">
        <v>127</v>
      </c>
      <c r="I28" s="686"/>
      <c r="J28" s="687"/>
      <c r="K28" s="278">
        <f>+K20</f>
        <v>152</v>
      </c>
    </row>
    <row r="29" spans="2:18" ht="5.0999999999999996" customHeight="1">
      <c r="B29" s="19"/>
      <c r="C29" s="19"/>
      <c r="D29" s="19"/>
      <c r="E29" s="19"/>
      <c r="F29" s="19"/>
      <c r="G29" s="106"/>
      <c r="H29" s="19"/>
      <c r="I29" s="19"/>
      <c r="J29" s="19"/>
      <c r="K29" s="19"/>
    </row>
    <row r="30" spans="2:18" ht="18.75" customHeight="1">
      <c r="B30" s="560" t="s">
        <v>199</v>
      </c>
      <c r="C30" s="560"/>
      <c r="D30" s="561"/>
      <c r="E30" s="561"/>
      <c r="F30" s="176"/>
      <c r="G30" s="177"/>
      <c r="H30" s="560" t="s">
        <v>117</v>
      </c>
      <c r="I30" s="560"/>
      <c r="J30" s="561"/>
      <c r="K30" s="561"/>
    </row>
    <row r="31" spans="2:18" ht="15.75" customHeight="1">
      <c r="B31" s="562" t="s">
        <v>74</v>
      </c>
      <c r="C31" s="563"/>
      <c r="D31" s="563"/>
      <c r="E31" s="273">
        <f>+E28</f>
        <v>62</v>
      </c>
      <c r="F31" s="176"/>
      <c r="G31" s="177"/>
      <c r="H31" s="562" t="s">
        <v>74</v>
      </c>
      <c r="I31" s="563"/>
      <c r="J31" s="563"/>
      <c r="K31" s="273">
        <f>+K28</f>
        <v>152</v>
      </c>
    </row>
    <row r="32" spans="2:18" ht="15.75" customHeight="1">
      <c r="B32" s="562" t="s">
        <v>75</v>
      </c>
      <c r="C32" s="563"/>
      <c r="D32" s="563"/>
      <c r="E32" s="273">
        <v>1000</v>
      </c>
      <c r="F32" s="178"/>
      <c r="G32" s="177"/>
      <c r="H32" s="562" t="s">
        <v>75</v>
      </c>
      <c r="I32" s="563"/>
      <c r="J32" s="563"/>
      <c r="K32" s="322">
        <v>1000</v>
      </c>
    </row>
    <row r="33" spans="2:18" s="20" customFormat="1" ht="15.75" customHeight="1">
      <c r="B33" s="562" t="s">
        <v>118</v>
      </c>
      <c r="C33" s="563"/>
      <c r="D33" s="563"/>
      <c r="E33" s="273">
        <f>SUM(E31-E32)</f>
        <v>-938</v>
      </c>
      <c r="F33" s="178"/>
      <c r="G33" s="177"/>
      <c r="H33" s="562" t="s">
        <v>118</v>
      </c>
      <c r="I33" s="563"/>
      <c r="J33" s="563"/>
      <c r="K33" s="273">
        <f>SUM(K31-K32)</f>
        <v>-848</v>
      </c>
      <c r="O33" s="19"/>
      <c r="P33" s="19"/>
      <c r="Q33" s="19"/>
      <c r="R33" s="19"/>
    </row>
    <row r="34" spans="2:18" s="20" customFormat="1" ht="5.0999999999999996" customHeight="1">
      <c r="B34" s="19"/>
      <c r="C34" s="19"/>
      <c r="D34" s="19"/>
      <c r="E34" s="19"/>
      <c r="F34" s="19"/>
      <c r="G34" s="106"/>
      <c r="H34" s="19"/>
      <c r="I34" s="19"/>
      <c r="J34" s="19"/>
      <c r="K34" s="19"/>
      <c r="O34" s="19"/>
      <c r="P34" s="19"/>
      <c r="Q34" s="19"/>
      <c r="R34" s="19"/>
    </row>
    <row r="35" spans="2:18" s="20" customFormat="1" ht="18.75" customHeight="1">
      <c r="B35" s="560" t="s">
        <v>77</v>
      </c>
      <c r="C35" s="560"/>
      <c r="D35" s="561"/>
      <c r="E35" s="561"/>
      <c r="F35" s="178"/>
      <c r="G35" s="179"/>
      <c r="H35" s="560" t="s">
        <v>77</v>
      </c>
      <c r="I35" s="560"/>
      <c r="J35" s="561"/>
      <c r="K35" s="561"/>
      <c r="O35" s="19"/>
      <c r="P35" s="19"/>
      <c r="Q35" s="19"/>
      <c r="R35" s="19"/>
    </row>
    <row r="36" spans="2:18" s="20" customFormat="1" ht="19.95" customHeight="1">
      <c r="B36" s="507" t="s">
        <v>119</v>
      </c>
      <c r="C36" s="508"/>
      <c r="D36" s="508"/>
      <c r="E36" s="509"/>
      <c r="F36" s="178"/>
      <c r="G36" s="180"/>
      <c r="H36" s="507" t="s">
        <v>119</v>
      </c>
      <c r="I36" s="508"/>
      <c r="J36" s="508"/>
      <c r="K36" s="509"/>
      <c r="O36" s="19"/>
      <c r="P36" s="19"/>
      <c r="Q36" s="19"/>
      <c r="R36" s="19"/>
    </row>
    <row r="37" spans="2:18" s="20" customFormat="1" ht="19.95" customHeight="1">
      <c r="B37" s="510"/>
      <c r="C37" s="508"/>
      <c r="D37" s="508"/>
      <c r="E37" s="509"/>
      <c r="F37" s="178"/>
      <c r="G37" s="180"/>
      <c r="H37" s="510"/>
      <c r="I37" s="508"/>
      <c r="J37" s="508"/>
      <c r="K37" s="509"/>
      <c r="O37" s="19"/>
      <c r="P37" s="19"/>
      <c r="Q37" s="19"/>
      <c r="R37" s="19"/>
    </row>
    <row r="38" spans="2:18" s="20" customFormat="1" ht="19.95" customHeight="1">
      <c r="B38" s="510"/>
      <c r="C38" s="508"/>
      <c r="D38" s="508"/>
      <c r="E38" s="509"/>
      <c r="F38" s="178"/>
      <c r="G38" s="180"/>
      <c r="H38" s="510"/>
      <c r="I38" s="508"/>
      <c r="J38" s="508"/>
      <c r="K38" s="509"/>
      <c r="O38" s="19"/>
      <c r="P38" s="19"/>
      <c r="Q38" s="19"/>
      <c r="R38" s="19"/>
    </row>
    <row r="39" spans="2:18" s="20" customFormat="1" ht="5.0999999999999996" customHeight="1">
      <c r="B39" s="19"/>
      <c r="C39" s="19"/>
      <c r="D39" s="19"/>
      <c r="E39" s="19"/>
      <c r="F39" s="19"/>
      <c r="G39" s="106"/>
      <c r="H39" s="19"/>
      <c r="I39" s="19"/>
      <c r="J39" s="19"/>
      <c r="K39" s="19"/>
      <c r="O39" s="19"/>
      <c r="P39" s="19"/>
      <c r="Q39" s="19"/>
      <c r="R39" s="19"/>
    </row>
    <row r="40" spans="2:18" s="20" customFormat="1" ht="18.75" customHeight="1">
      <c r="B40" s="351" t="s">
        <v>86</v>
      </c>
      <c r="C40" s="352"/>
      <c r="D40" s="352"/>
      <c r="E40" s="352"/>
      <c r="F40" s="352"/>
      <c r="G40" s="352"/>
      <c r="H40" s="352"/>
      <c r="I40" s="352"/>
      <c r="J40" s="352"/>
      <c r="K40" s="353"/>
      <c r="O40" s="19"/>
      <c r="P40" s="19"/>
      <c r="Q40" s="19"/>
      <c r="R40" s="19"/>
    </row>
    <row r="41" spans="2:18" s="20" customFormat="1" ht="16.5" customHeight="1">
      <c r="B41" s="358" t="s">
        <v>87</v>
      </c>
      <c r="C41" s="359"/>
      <c r="D41" s="423"/>
      <c r="E41" s="49" t="s">
        <v>81</v>
      </c>
      <c r="F41" s="359" t="s">
        <v>23</v>
      </c>
      <c r="G41" s="359"/>
      <c r="H41" s="359" t="s">
        <v>76</v>
      </c>
      <c r="I41" s="359"/>
      <c r="J41" s="359" t="s">
        <v>77</v>
      </c>
      <c r="K41" s="424"/>
      <c r="O41" s="19"/>
      <c r="P41" s="19"/>
      <c r="Q41" s="19"/>
      <c r="R41" s="19"/>
    </row>
    <row r="42" spans="2:18" s="20" customFormat="1" ht="15.75" customHeight="1">
      <c r="B42" s="354" t="s">
        <v>191</v>
      </c>
      <c r="C42" s="354"/>
      <c r="D42" s="355"/>
      <c r="E42" s="154">
        <v>5</v>
      </c>
      <c r="F42" s="484">
        <v>0</v>
      </c>
      <c r="G42" s="484"/>
      <c r="H42" s="485">
        <f>+E42-F42</f>
        <v>5</v>
      </c>
      <c r="I42" s="485"/>
      <c r="J42" s="357" t="str">
        <f>IF(H42&lt;&gt;0,"Explicar","")</f>
        <v>Explicar</v>
      </c>
      <c r="K42" s="357"/>
      <c r="O42" s="19"/>
      <c r="P42" s="19"/>
      <c r="Q42" s="19"/>
      <c r="R42" s="19"/>
    </row>
    <row r="43" spans="2:18" s="20" customFormat="1" ht="15.75" customHeight="1">
      <c r="B43" s="354" t="s">
        <v>105</v>
      </c>
      <c r="C43" s="354"/>
      <c r="D43" s="355"/>
      <c r="E43" s="154">
        <v>0</v>
      </c>
      <c r="F43" s="484">
        <v>0</v>
      </c>
      <c r="G43" s="484"/>
      <c r="H43" s="485">
        <f>+E43-F43</f>
        <v>0</v>
      </c>
      <c r="I43" s="485"/>
      <c r="J43" s="357" t="str">
        <f>IF(H43&lt;&gt;0,"Explicar","")</f>
        <v/>
      </c>
      <c r="K43" s="357"/>
      <c r="O43" s="19"/>
      <c r="P43" s="19"/>
      <c r="Q43" s="19"/>
      <c r="R43" s="19"/>
    </row>
    <row r="44" spans="2:18" s="20" customFormat="1" ht="15.75" customHeight="1">
      <c r="B44" s="354" t="s">
        <v>105</v>
      </c>
      <c r="C44" s="354"/>
      <c r="D44" s="355"/>
      <c r="E44" s="154">
        <v>0</v>
      </c>
      <c r="F44" s="484">
        <v>0</v>
      </c>
      <c r="G44" s="484"/>
      <c r="H44" s="485">
        <f>+E44-F44</f>
        <v>0</v>
      </c>
      <c r="I44" s="485"/>
      <c r="J44" s="357" t="str">
        <f>IF(H44&lt;&gt;0,"Explicar","")</f>
        <v/>
      </c>
      <c r="K44" s="357"/>
      <c r="O44" s="19"/>
      <c r="P44" s="19"/>
      <c r="Q44" s="19"/>
      <c r="R44" s="19"/>
    </row>
    <row r="45" spans="2:18" s="20" customFormat="1" ht="5.0999999999999996" customHeight="1">
      <c r="B45" s="19"/>
      <c r="C45" s="19"/>
      <c r="D45" s="19"/>
      <c r="E45" s="19"/>
      <c r="F45" s="19"/>
      <c r="G45" s="106"/>
      <c r="H45" s="19"/>
      <c r="I45" s="19"/>
      <c r="J45" s="19"/>
      <c r="K45" s="19"/>
      <c r="O45" s="19"/>
      <c r="P45" s="19"/>
      <c r="Q45" s="19"/>
      <c r="R45" s="19"/>
    </row>
    <row r="46" spans="2:18" s="20" customFormat="1" ht="18.75" customHeight="1">
      <c r="B46" s="351" t="s">
        <v>106</v>
      </c>
      <c r="C46" s="352"/>
      <c r="D46" s="352"/>
      <c r="E46" s="352"/>
      <c r="F46" s="352"/>
      <c r="G46" s="352"/>
      <c r="H46" s="352"/>
      <c r="I46" s="352"/>
      <c r="J46" s="352"/>
      <c r="K46" s="353"/>
      <c r="O46" s="19"/>
      <c r="P46" s="19"/>
      <c r="Q46" s="19"/>
      <c r="R46" s="19"/>
    </row>
    <row r="47" spans="2:18" s="20" customFormat="1" ht="16.5" customHeight="1">
      <c r="B47" s="358" t="s">
        <v>107</v>
      </c>
      <c r="C47" s="359"/>
      <c r="D47" s="423"/>
      <c r="E47" s="49" t="s">
        <v>23</v>
      </c>
      <c r="F47" s="360" t="s">
        <v>189</v>
      </c>
      <c r="G47" s="361"/>
      <c r="H47" s="361"/>
      <c r="I47" s="361"/>
      <c r="J47" s="361"/>
      <c r="K47" s="362"/>
      <c r="O47" s="19"/>
      <c r="P47" s="19"/>
      <c r="Q47" s="19"/>
      <c r="R47" s="19"/>
    </row>
    <row r="48" spans="2:18" s="20" customFormat="1" ht="15.75" customHeight="1">
      <c r="B48" s="332" t="s">
        <v>60</v>
      </c>
      <c r="C48" s="332"/>
      <c r="D48" s="333"/>
      <c r="E48" s="154">
        <v>5</v>
      </c>
      <c r="F48" s="363"/>
      <c r="G48" s="363"/>
      <c r="H48" s="363"/>
      <c r="I48" s="363"/>
      <c r="J48" s="363"/>
      <c r="K48" s="363"/>
      <c r="O48" s="19"/>
      <c r="P48" s="19"/>
      <c r="Q48" s="19"/>
      <c r="R48" s="19"/>
    </row>
    <row r="49" spans="2:18" ht="15.75" customHeight="1">
      <c r="B49" s="332" t="s">
        <v>197</v>
      </c>
      <c r="C49" s="332"/>
      <c r="D49" s="333"/>
      <c r="E49" s="154">
        <v>0</v>
      </c>
      <c r="F49" s="363"/>
      <c r="G49" s="363"/>
      <c r="H49" s="363"/>
      <c r="I49" s="363"/>
      <c r="J49" s="363"/>
      <c r="K49" s="363"/>
    </row>
    <row r="50" spans="2:18" s="35" customFormat="1" ht="15.75" customHeight="1">
      <c r="B50" s="354" t="s">
        <v>105</v>
      </c>
      <c r="C50" s="354"/>
      <c r="D50" s="355"/>
      <c r="E50" s="154">
        <v>0</v>
      </c>
      <c r="F50" s="496"/>
      <c r="G50" s="496"/>
      <c r="H50" s="496"/>
      <c r="I50" s="496"/>
      <c r="J50" s="496"/>
      <c r="K50" s="496"/>
      <c r="L50" s="34"/>
      <c r="M50" s="34"/>
      <c r="N50" s="34"/>
    </row>
    <row r="51" spans="2:18" ht="15.75" customHeight="1">
      <c r="B51" s="354" t="s">
        <v>105</v>
      </c>
      <c r="C51" s="354"/>
      <c r="D51" s="355"/>
      <c r="E51" s="154">
        <v>0</v>
      </c>
      <c r="F51" s="363"/>
      <c r="G51" s="363"/>
      <c r="H51" s="363"/>
      <c r="I51" s="363"/>
      <c r="J51" s="363"/>
      <c r="K51" s="363"/>
    </row>
    <row r="52" spans="2:18" ht="5.0999999999999996" customHeight="1">
      <c r="B52" s="19"/>
      <c r="C52" s="19"/>
      <c r="D52" s="19"/>
      <c r="E52" s="19"/>
      <c r="F52" s="19"/>
      <c r="G52" s="106"/>
      <c r="H52" s="19"/>
      <c r="I52" s="19"/>
      <c r="J52" s="19"/>
      <c r="K52" s="19"/>
    </row>
    <row r="53" spans="2:18" ht="18.75" customHeight="1">
      <c r="B53" s="451" t="s">
        <v>171</v>
      </c>
      <c r="C53" s="452"/>
      <c r="D53" s="452"/>
      <c r="E53" s="453"/>
      <c r="F53" s="19"/>
      <c r="G53" s="165"/>
      <c r="H53" s="451" t="s">
        <v>129</v>
      </c>
      <c r="I53" s="452"/>
      <c r="J53" s="452"/>
      <c r="K53" s="453"/>
      <c r="P53" s="105"/>
      <c r="Q53" s="105"/>
      <c r="R53" s="105" t="s">
        <v>59</v>
      </c>
    </row>
    <row r="54" spans="2:18" ht="57.6" customHeight="1">
      <c r="B54" s="136" t="s">
        <v>89</v>
      </c>
      <c r="C54" s="49" t="s">
        <v>120</v>
      </c>
      <c r="D54" s="50" t="s">
        <v>23</v>
      </c>
      <c r="E54" s="137" t="s">
        <v>76</v>
      </c>
      <c r="F54" s="19"/>
      <c r="G54" s="165"/>
      <c r="H54" s="136" t="s">
        <v>89</v>
      </c>
      <c r="I54" s="49" t="s">
        <v>120</v>
      </c>
      <c r="J54" s="50" t="s">
        <v>23</v>
      </c>
      <c r="K54" s="137" t="s">
        <v>76</v>
      </c>
      <c r="P54" s="105"/>
      <c r="Q54" s="105"/>
      <c r="R54" s="105"/>
    </row>
    <row r="55" spans="2:18" ht="15.75" customHeight="1">
      <c r="B55" s="198" t="s">
        <v>39</v>
      </c>
      <c r="C55" s="280">
        <v>0</v>
      </c>
      <c r="D55" s="280">
        <v>0</v>
      </c>
      <c r="E55" s="273">
        <f>+C55-D55</f>
        <v>0</v>
      </c>
      <c r="F55" s="19"/>
      <c r="G55" s="166"/>
      <c r="H55" s="198" t="s">
        <v>39</v>
      </c>
      <c r="I55" s="280">
        <v>0</v>
      </c>
      <c r="J55" s="280">
        <v>0</v>
      </c>
      <c r="K55" s="273">
        <f>+I55-J55</f>
        <v>0</v>
      </c>
      <c r="P55" s="105"/>
      <c r="Q55" s="105"/>
      <c r="R55" s="105" t="s">
        <v>59</v>
      </c>
    </row>
    <row r="56" spans="2:18" ht="15.75" customHeight="1">
      <c r="B56" s="198" t="s">
        <v>41</v>
      </c>
      <c r="C56" s="280">
        <v>20</v>
      </c>
      <c r="D56" s="280">
        <v>0</v>
      </c>
      <c r="E56" s="273">
        <f t="shared" ref="E56:E62" si="2">+C56-D56</f>
        <v>20</v>
      </c>
      <c r="F56" s="19"/>
      <c r="G56" s="166"/>
      <c r="H56" s="198" t="s">
        <v>41</v>
      </c>
      <c r="I56" s="280">
        <v>20</v>
      </c>
      <c r="J56" s="280">
        <v>0</v>
      </c>
      <c r="K56" s="273">
        <f t="shared" ref="K56:K62" si="3">+I56-J56</f>
        <v>20</v>
      </c>
      <c r="P56" s="105"/>
      <c r="Q56" s="105"/>
      <c r="R56" s="105"/>
    </row>
    <row r="57" spans="2:18" ht="15.75" customHeight="1">
      <c r="B57" s="198" t="s">
        <v>43</v>
      </c>
      <c r="C57" s="280">
        <v>0</v>
      </c>
      <c r="D57" s="280">
        <v>0</v>
      </c>
      <c r="E57" s="273">
        <f t="shared" si="2"/>
        <v>0</v>
      </c>
      <c r="F57" s="19"/>
      <c r="G57" s="166"/>
      <c r="H57" s="198" t="s">
        <v>43</v>
      </c>
      <c r="I57" s="280">
        <v>0</v>
      </c>
      <c r="J57" s="280">
        <v>0</v>
      </c>
      <c r="K57" s="273">
        <f t="shared" si="3"/>
        <v>0</v>
      </c>
      <c r="P57" s="105"/>
      <c r="Q57" s="105"/>
      <c r="R57" s="105"/>
    </row>
    <row r="58" spans="2:18" ht="15.75" customHeight="1">
      <c r="B58" s="198" t="s">
        <v>44</v>
      </c>
      <c r="C58" s="280">
        <v>0</v>
      </c>
      <c r="D58" s="280">
        <v>0</v>
      </c>
      <c r="E58" s="273">
        <f t="shared" si="2"/>
        <v>0</v>
      </c>
      <c r="F58" s="19"/>
      <c r="G58" s="166"/>
      <c r="H58" s="198" t="s">
        <v>44</v>
      </c>
      <c r="I58" s="280">
        <v>0</v>
      </c>
      <c r="J58" s="280">
        <v>0</v>
      </c>
      <c r="K58" s="273">
        <f t="shared" si="3"/>
        <v>0</v>
      </c>
      <c r="P58" s="105"/>
      <c r="Q58" s="105"/>
      <c r="R58" s="105"/>
    </row>
    <row r="59" spans="2:18" ht="15.75" customHeight="1">
      <c r="B59" s="198" t="s">
        <v>45</v>
      </c>
      <c r="C59" s="280">
        <v>0</v>
      </c>
      <c r="D59" s="280">
        <v>0</v>
      </c>
      <c r="E59" s="273">
        <f t="shared" si="2"/>
        <v>0</v>
      </c>
      <c r="F59" s="19"/>
      <c r="G59" s="166"/>
      <c r="H59" s="198" t="s">
        <v>45</v>
      </c>
      <c r="I59" s="280">
        <v>0</v>
      </c>
      <c r="J59" s="280">
        <v>0</v>
      </c>
      <c r="K59" s="273">
        <f t="shared" si="3"/>
        <v>0</v>
      </c>
      <c r="P59" s="105"/>
      <c r="Q59" s="105"/>
      <c r="R59" s="105"/>
    </row>
    <row r="60" spans="2:18" ht="15.75" customHeight="1">
      <c r="B60" s="200" t="s">
        <v>111</v>
      </c>
      <c r="C60" s="280">
        <v>0</v>
      </c>
      <c r="D60" s="280">
        <v>0</v>
      </c>
      <c r="E60" s="273">
        <f t="shared" si="2"/>
        <v>0</v>
      </c>
      <c r="F60" s="19"/>
      <c r="G60" s="166"/>
      <c r="H60" s="200" t="s">
        <v>111</v>
      </c>
      <c r="I60" s="280">
        <v>0</v>
      </c>
      <c r="J60" s="280">
        <v>0</v>
      </c>
      <c r="K60" s="273">
        <f t="shared" si="3"/>
        <v>0</v>
      </c>
      <c r="P60" s="105"/>
      <c r="Q60" s="105"/>
      <c r="R60" s="105"/>
    </row>
    <row r="61" spans="2:18" ht="15.75" customHeight="1">
      <c r="B61" s="200" t="s">
        <v>111</v>
      </c>
      <c r="C61" s="280">
        <v>0</v>
      </c>
      <c r="D61" s="280">
        <v>0</v>
      </c>
      <c r="E61" s="273">
        <f t="shared" si="2"/>
        <v>0</v>
      </c>
      <c r="F61" s="19"/>
      <c r="G61" s="166"/>
      <c r="H61" s="200" t="s">
        <v>111</v>
      </c>
      <c r="I61" s="280">
        <v>0</v>
      </c>
      <c r="J61" s="280">
        <v>0</v>
      </c>
      <c r="K61" s="273">
        <f t="shared" si="3"/>
        <v>0</v>
      </c>
      <c r="P61" s="105"/>
      <c r="Q61" s="105"/>
      <c r="R61" s="105"/>
    </row>
    <row r="62" spans="2:18" ht="15.75" customHeight="1">
      <c r="B62" s="200" t="s">
        <v>111</v>
      </c>
      <c r="C62" s="280">
        <v>0</v>
      </c>
      <c r="D62" s="280">
        <v>0</v>
      </c>
      <c r="E62" s="273">
        <f t="shared" si="2"/>
        <v>0</v>
      </c>
      <c r="F62" s="19"/>
      <c r="G62" s="166"/>
      <c r="H62" s="200" t="s">
        <v>111</v>
      </c>
      <c r="I62" s="280">
        <v>0</v>
      </c>
      <c r="J62" s="280">
        <v>0</v>
      </c>
      <c r="K62" s="273">
        <f t="shared" si="3"/>
        <v>0</v>
      </c>
      <c r="P62" s="105"/>
      <c r="Q62" s="105"/>
      <c r="R62" s="105"/>
    </row>
    <row r="63" spans="2:18" ht="15.75" customHeight="1">
      <c r="B63" s="390" t="s">
        <v>172</v>
      </c>
      <c r="C63" s="390"/>
      <c r="D63" s="391"/>
      <c r="E63" s="273">
        <f>SUM(E55:E62)</f>
        <v>20</v>
      </c>
      <c r="F63" s="19"/>
      <c r="G63" s="167"/>
      <c r="H63" s="390" t="s">
        <v>173</v>
      </c>
      <c r="I63" s="390"/>
      <c r="J63" s="391"/>
      <c r="K63" s="273">
        <f>SUM(K55:K62)</f>
        <v>20</v>
      </c>
    </row>
    <row r="64" spans="2:18" ht="5.0999999999999996" customHeight="1">
      <c r="B64" s="19"/>
      <c r="C64" s="19"/>
      <c r="D64" s="19"/>
      <c r="E64" s="19"/>
      <c r="F64" s="19"/>
      <c r="G64" s="106"/>
      <c r="H64" s="19"/>
      <c r="I64" s="19"/>
      <c r="J64" s="19"/>
      <c r="K64" s="19"/>
    </row>
    <row r="65" spans="2:14" ht="18.75" customHeight="1">
      <c r="B65" s="688" t="s">
        <v>77</v>
      </c>
      <c r="C65" s="689"/>
      <c r="D65" s="690"/>
      <c r="E65" s="691"/>
      <c r="F65" s="178"/>
      <c r="G65" s="179"/>
      <c r="H65" s="688" t="s">
        <v>77</v>
      </c>
      <c r="I65" s="689"/>
      <c r="J65" s="690"/>
      <c r="K65" s="691"/>
    </row>
    <row r="66" spans="2:14" ht="19.95" customHeight="1">
      <c r="B66" s="553" t="s">
        <v>119</v>
      </c>
      <c r="C66" s="554"/>
      <c r="D66" s="554"/>
      <c r="E66" s="555"/>
      <c r="F66" s="178"/>
      <c r="G66" s="180"/>
      <c r="H66" s="553" t="s">
        <v>119</v>
      </c>
      <c r="I66" s="554"/>
      <c r="J66" s="554"/>
      <c r="K66" s="555"/>
    </row>
    <row r="67" spans="2:14" ht="19.95" customHeight="1">
      <c r="B67" s="556"/>
      <c r="C67" s="554"/>
      <c r="D67" s="554"/>
      <c r="E67" s="555"/>
      <c r="F67" s="178"/>
      <c r="G67" s="180"/>
      <c r="H67" s="556"/>
      <c r="I67" s="554"/>
      <c r="J67" s="554"/>
      <c r="K67" s="555"/>
    </row>
    <row r="68" spans="2:14" ht="19.95" customHeight="1">
      <c r="B68" s="557"/>
      <c r="C68" s="558"/>
      <c r="D68" s="558"/>
      <c r="E68" s="559"/>
      <c r="F68" s="178"/>
      <c r="G68" s="180"/>
      <c r="H68" s="557"/>
      <c r="I68" s="558"/>
      <c r="J68" s="558"/>
      <c r="K68" s="559"/>
    </row>
    <row r="69" spans="2:14" ht="17.399999999999999"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</row>
    <row r="70" spans="2:14" ht="17.399999999999999"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</row>
    <row r="71" spans="2:14" ht="17.399999999999999"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</row>
    <row r="72" spans="2:14" ht="17.399999999999999"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</row>
    <row r="73" spans="2:14" ht="17.399999999999999"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</row>
    <row r="74" spans="2:14" ht="17.399999999999999"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</row>
    <row r="75" spans="2:14" ht="17.399999999999999"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</row>
    <row r="76" spans="2:14" ht="17.399999999999999"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</row>
    <row r="77" spans="2:14" ht="17.399999999999999"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</row>
    <row r="78" spans="2:14" ht="17.399999999999999"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</row>
    <row r="79" spans="2:14" ht="17.399999999999999"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</row>
    <row r="80" spans="2:14" ht="17.399999999999999"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</row>
    <row r="81" s="19" customFormat="1" ht="17.399999999999999"/>
    <row r="82" s="19" customFormat="1" ht="17.399999999999999"/>
    <row r="83" s="19" customFormat="1" ht="17.399999999999999"/>
    <row r="84" s="19" customFormat="1" ht="17.399999999999999"/>
    <row r="85" s="19" customFormat="1" ht="17.399999999999999"/>
    <row r="86" s="19" customFormat="1" ht="17.399999999999999"/>
    <row r="87" s="19" customFormat="1" ht="17.399999999999999"/>
    <row r="88" s="19" customFormat="1" ht="17.399999999999999"/>
    <row r="89" s="19" customFormat="1" ht="17.399999999999999"/>
    <row r="90" s="19" customFormat="1" ht="17.399999999999999"/>
    <row r="91" s="19" customFormat="1" ht="17.399999999999999"/>
    <row r="92" s="19" customFormat="1" ht="17.399999999999999"/>
    <row r="93" s="19" customFormat="1" ht="17.399999999999999"/>
    <row r="94" s="19" customFormat="1" ht="17.399999999999999"/>
    <row r="95" s="19" customFormat="1" ht="17.399999999999999"/>
    <row r="96" s="19" customFormat="1" ht="17.399999999999999"/>
    <row r="97" s="19" customFormat="1" ht="17.399999999999999"/>
    <row r="98" s="19" customFormat="1" ht="17.399999999999999"/>
    <row r="99" s="19" customFormat="1" ht="17.399999999999999"/>
    <row r="100" s="19" customFormat="1" ht="17.399999999999999"/>
    <row r="101" s="19" customFormat="1" ht="17.399999999999999"/>
    <row r="102" s="19" customFormat="1" ht="17.399999999999999"/>
    <row r="103" s="19" customFormat="1" ht="17.399999999999999"/>
    <row r="104" s="19" customFormat="1" ht="17.399999999999999"/>
    <row r="105" s="19" customFormat="1" ht="17.399999999999999"/>
    <row r="106" s="19" customFormat="1" ht="17.399999999999999"/>
    <row r="107" s="19" customFormat="1" ht="17.399999999999999"/>
    <row r="108" s="19" customFormat="1" ht="17.399999999999999"/>
    <row r="109" s="19" customFormat="1" ht="17.399999999999999"/>
    <row r="110" s="19" customFormat="1" ht="17.399999999999999"/>
    <row r="111" s="19" customFormat="1" ht="17.399999999999999"/>
    <row r="112" s="19" customFormat="1" ht="17.399999999999999"/>
    <row r="113" s="19" customFormat="1" ht="17.399999999999999"/>
    <row r="114" s="19" customFormat="1" ht="17.399999999999999"/>
    <row r="115" s="19" customFormat="1" ht="17.399999999999999"/>
    <row r="116" s="19" customFormat="1" ht="17.399999999999999"/>
    <row r="117" s="19" customFormat="1" ht="17.399999999999999"/>
    <row r="118" s="19" customFormat="1" ht="17.399999999999999"/>
    <row r="119" s="19" customFormat="1" ht="17.399999999999999"/>
    <row r="120" s="19" customFormat="1" ht="17.399999999999999"/>
    <row r="121" s="19" customFormat="1" ht="17.399999999999999"/>
    <row r="122" s="19" customFormat="1" ht="17.399999999999999"/>
    <row r="123" s="19" customFormat="1" ht="17.399999999999999"/>
    <row r="124" s="19" customFormat="1" ht="17.399999999999999"/>
    <row r="125" s="19" customFormat="1" ht="17.399999999999999"/>
    <row r="126" s="19" customFormat="1" ht="17.399999999999999"/>
    <row r="127" s="19" customFormat="1" ht="17.399999999999999"/>
    <row r="128" s="19" customFormat="1" ht="17.399999999999999"/>
    <row r="129" s="19" customFormat="1" ht="17.399999999999999"/>
    <row r="130" s="19" customFormat="1" ht="17.399999999999999"/>
    <row r="131" s="19" customFormat="1" ht="17.399999999999999"/>
    <row r="132" s="19" customFormat="1" ht="17.399999999999999"/>
    <row r="133" s="19" customFormat="1" ht="17.399999999999999"/>
    <row r="134" s="19" customFormat="1" ht="17.399999999999999"/>
    <row r="135" s="19" customFormat="1" ht="17.399999999999999"/>
    <row r="136" s="19" customFormat="1" ht="17.399999999999999"/>
    <row r="137" s="19" customFormat="1" ht="17.399999999999999"/>
    <row r="138" s="19" customFormat="1" ht="17.399999999999999"/>
    <row r="139" s="19" customFormat="1" ht="17.399999999999999"/>
    <row r="140" s="19" customFormat="1" ht="17.399999999999999"/>
    <row r="141" s="19" customFormat="1" ht="17.399999999999999"/>
    <row r="142" s="19" customFormat="1" ht="17.399999999999999"/>
    <row r="143" s="19" customFormat="1" ht="17.399999999999999"/>
    <row r="144" s="19" customFormat="1" ht="17.399999999999999"/>
    <row r="145" spans="2:14" ht="17.399999999999999"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</row>
    <row r="146" spans="2:14" ht="17.399999999999999"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</row>
    <row r="147" spans="2:14" ht="17.399999999999999"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</row>
    <row r="148" spans="2:14" ht="17.399999999999999"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</row>
    <row r="149" spans="2:14" ht="17.399999999999999"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</row>
    <row r="150" spans="2:14" ht="17.399999999999999"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</row>
    <row r="151" spans="2:14" ht="17.399999999999999"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</row>
    <row r="152" spans="2:14" ht="17.399999999999999">
      <c r="L152" s="19"/>
      <c r="M152" s="19"/>
      <c r="N152" s="19"/>
    </row>
    <row r="153" spans="2:14" ht="17.399999999999999">
      <c r="L153" s="19"/>
      <c r="M153" s="19"/>
      <c r="N153" s="19"/>
    </row>
    <row r="154" spans="2:14" ht="17.399999999999999">
      <c r="L154" s="19"/>
      <c r="M154" s="19"/>
      <c r="N154" s="19"/>
    </row>
    <row r="155" spans="2:14" ht="17.399999999999999">
      <c r="L155" s="19"/>
      <c r="M155" s="19"/>
      <c r="N155" s="19"/>
    </row>
    <row r="156" spans="2:14" ht="17.399999999999999">
      <c r="L156" s="19"/>
      <c r="M156" s="19"/>
      <c r="N156" s="19"/>
    </row>
    <row r="157" spans="2:14" ht="17.399999999999999">
      <c r="L157" s="19"/>
      <c r="M157" s="19"/>
      <c r="N157" s="19"/>
    </row>
    <row r="158" spans="2:14" ht="17.399999999999999">
      <c r="L158" s="19"/>
      <c r="M158" s="19"/>
      <c r="N158" s="19"/>
    </row>
    <row r="159" spans="2:14" ht="17.399999999999999"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</row>
    <row r="160" spans="2:14" ht="17.399999999999999"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</row>
    <row r="161" s="19" customFormat="1" ht="17.399999999999999"/>
    <row r="162" s="19" customFormat="1" ht="17.399999999999999"/>
    <row r="163" s="19" customFormat="1" ht="17.399999999999999"/>
    <row r="164" s="19" customFormat="1" ht="17.399999999999999"/>
    <row r="165" s="19" customFormat="1" ht="17.399999999999999"/>
    <row r="166" s="19" customFormat="1" ht="17.399999999999999"/>
    <row r="167" s="19" customFormat="1" ht="17.399999999999999"/>
    <row r="168" s="19" customFormat="1" ht="17.399999999999999"/>
    <row r="169" s="19" customFormat="1" ht="17.399999999999999"/>
    <row r="170" s="19" customFormat="1" ht="17.399999999999999"/>
    <row r="171" s="19" customFormat="1" ht="17.399999999999999"/>
    <row r="172" s="19" customFormat="1" ht="17.399999999999999"/>
    <row r="173" s="19" customFormat="1" ht="17.399999999999999"/>
    <row r="174" s="19" customFormat="1" ht="17.399999999999999"/>
    <row r="175" s="19" customFormat="1" ht="17.399999999999999"/>
    <row r="176" s="19" customFormat="1" ht="17.399999999999999"/>
    <row r="177" s="19" customFormat="1" ht="17.399999999999999"/>
    <row r="178" s="19" customFormat="1" ht="17.399999999999999"/>
    <row r="179" s="19" customFormat="1" ht="17.399999999999999"/>
    <row r="180" s="19" customFormat="1" ht="17.399999999999999"/>
    <row r="181" s="19" customFormat="1" ht="17.399999999999999"/>
    <row r="182" s="19" customFormat="1" ht="17.399999999999999"/>
    <row r="183" s="19" customFormat="1" ht="17.399999999999999"/>
    <row r="184" s="19" customFormat="1" ht="17.399999999999999"/>
    <row r="185" s="19" customFormat="1" ht="17.399999999999999"/>
    <row r="186" s="19" customFormat="1" ht="17.399999999999999"/>
    <row r="187" s="19" customFormat="1" ht="17.399999999999999"/>
    <row r="188" s="19" customFormat="1" ht="17.399999999999999"/>
    <row r="189" s="19" customFormat="1" ht="17.399999999999999"/>
    <row r="190" s="19" customFormat="1" ht="17.399999999999999"/>
    <row r="191" s="19" customFormat="1" ht="17.399999999999999"/>
    <row r="192" s="19" customFormat="1" ht="17.399999999999999"/>
    <row r="193" s="19" customFormat="1" ht="17.399999999999999"/>
    <row r="194" s="19" customFormat="1" ht="17.399999999999999"/>
    <row r="195" s="19" customFormat="1" ht="17.399999999999999"/>
    <row r="196" s="19" customFormat="1" ht="17.399999999999999"/>
    <row r="197" s="19" customFormat="1" ht="17.399999999999999"/>
    <row r="198" s="19" customFormat="1" ht="17.399999999999999"/>
    <row r="199" s="19" customFormat="1" ht="17.399999999999999"/>
    <row r="200" s="19" customFormat="1" ht="17.399999999999999"/>
    <row r="201" s="19" customFormat="1" ht="17.399999999999999"/>
    <row r="202" s="19" customFormat="1" ht="17.399999999999999"/>
    <row r="203" s="19" customFormat="1" ht="17.399999999999999"/>
    <row r="204" s="19" customFormat="1" ht="17.399999999999999"/>
    <row r="205" s="19" customFormat="1" ht="17.399999999999999"/>
    <row r="206" s="19" customFormat="1" ht="17.399999999999999"/>
    <row r="207" s="19" customFormat="1" ht="17.399999999999999"/>
    <row r="208" s="19" customFormat="1" ht="17.399999999999999"/>
    <row r="209" s="19" customFormat="1" ht="17.399999999999999"/>
    <row r="210" s="19" customFormat="1" ht="17.399999999999999"/>
    <row r="211" s="19" customFormat="1" ht="17.399999999999999"/>
    <row r="212" s="19" customFormat="1" ht="17.399999999999999"/>
    <row r="213" s="19" customFormat="1" ht="17.399999999999999"/>
    <row r="214" s="19" customFormat="1" ht="17.399999999999999"/>
    <row r="215" s="19" customFormat="1" ht="17.399999999999999"/>
    <row r="216" s="19" customFormat="1" ht="17.399999999999999"/>
    <row r="217" s="19" customFormat="1" ht="17.399999999999999"/>
    <row r="218" s="19" customFormat="1" ht="17.399999999999999"/>
    <row r="219" s="19" customFormat="1" ht="17.399999999999999"/>
    <row r="220" s="19" customFormat="1" ht="17.399999999999999"/>
    <row r="221" s="19" customFormat="1" ht="17.399999999999999"/>
    <row r="222" s="19" customFormat="1" ht="17.399999999999999"/>
    <row r="223" s="19" customFormat="1" ht="17.399999999999999"/>
    <row r="224" s="19" customFormat="1" ht="17.399999999999999"/>
    <row r="225" s="19" customFormat="1" ht="17.399999999999999"/>
    <row r="226" s="19" customFormat="1" ht="17.399999999999999"/>
    <row r="227" s="19" customFormat="1" ht="17.399999999999999"/>
    <row r="228" s="19" customFormat="1" ht="17.399999999999999"/>
    <row r="229" s="19" customFormat="1" ht="17.399999999999999"/>
    <row r="230" s="19" customFormat="1" ht="17.399999999999999"/>
    <row r="231" s="19" customFormat="1" ht="17.399999999999999"/>
    <row r="232" s="19" customFormat="1" ht="17.399999999999999"/>
    <row r="233" s="19" customFormat="1" ht="17.399999999999999"/>
    <row r="234" s="19" customFormat="1" ht="17.399999999999999"/>
    <row r="235" s="19" customFormat="1" ht="17.399999999999999"/>
    <row r="236" s="19" customFormat="1" ht="12.45" customHeight="1"/>
    <row r="237" s="19" customFormat="1" ht="12.45" customHeight="1"/>
    <row r="238" s="19" customFormat="1" ht="12.45" customHeight="1"/>
  </sheetData>
  <sheetProtection algorithmName="SHA-512" hashValue="KnYkx6eZKzE+wVJLSuQVrOZ1PuCYFYLiBAFESFpTZl9I7OJTpKcKdZfSK7r81OZnpShm9zRKHS7zMyFONqvNCw==" saltValue="Sr7HDzc/dTbqkR24M6gT1w==" spinCount="100000" sheet="1" objects="1" scenarios="1"/>
  <mergeCells count="69">
    <mergeCell ref="B63:D63"/>
    <mergeCell ref="H63:J63"/>
    <mergeCell ref="B65:E65"/>
    <mergeCell ref="H65:K65"/>
    <mergeCell ref="B66:E68"/>
    <mergeCell ref="H66:K68"/>
    <mergeCell ref="B50:D50"/>
    <mergeCell ref="F50:K50"/>
    <mergeCell ref="B51:D51"/>
    <mergeCell ref="F51:K51"/>
    <mergeCell ref="B53:E53"/>
    <mergeCell ref="H53:K53"/>
    <mergeCell ref="B49:D49"/>
    <mergeCell ref="F49:K49"/>
    <mergeCell ref="B43:D43"/>
    <mergeCell ref="F43:G43"/>
    <mergeCell ref="H43:I43"/>
    <mergeCell ref="J43:K43"/>
    <mergeCell ref="B44:D44"/>
    <mergeCell ref="F44:G44"/>
    <mergeCell ref="H44:I44"/>
    <mergeCell ref="J44:K44"/>
    <mergeCell ref="B46:K46"/>
    <mergeCell ref="B47:D47"/>
    <mergeCell ref="F47:K47"/>
    <mergeCell ref="B48:D48"/>
    <mergeCell ref="F48:K48"/>
    <mergeCell ref="B42:D42"/>
    <mergeCell ref="F42:G42"/>
    <mergeCell ref="B33:D33"/>
    <mergeCell ref="H33:J33"/>
    <mergeCell ref="B35:E35"/>
    <mergeCell ref="H35:K35"/>
    <mergeCell ref="B36:E38"/>
    <mergeCell ref="H36:K38"/>
    <mergeCell ref="B40:K40"/>
    <mergeCell ref="B41:D41"/>
    <mergeCell ref="F41:G41"/>
    <mergeCell ref="H41:I41"/>
    <mergeCell ref="J41:K41"/>
    <mergeCell ref="H42:I42"/>
    <mergeCell ref="J42:K42"/>
    <mergeCell ref="B30:E30"/>
    <mergeCell ref="H30:K30"/>
    <mergeCell ref="B31:D31"/>
    <mergeCell ref="H31:J31"/>
    <mergeCell ref="B32:D32"/>
    <mergeCell ref="H32:J32"/>
    <mergeCell ref="B26:D26"/>
    <mergeCell ref="G26:H26"/>
    <mergeCell ref="B28:D28"/>
    <mergeCell ref="H28:J28"/>
    <mergeCell ref="B10:K10"/>
    <mergeCell ref="B11:E11"/>
    <mergeCell ref="H11:K11"/>
    <mergeCell ref="B19:D19"/>
    <mergeCell ref="H20:J20"/>
    <mergeCell ref="G25:I25"/>
    <mergeCell ref="J25:K25"/>
    <mergeCell ref="F2:I2"/>
    <mergeCell ref="C3:J3"/>
    <mergeCell ref="B4:D4"/>
    <mergeCell ref="E4:H5"/>
    <mergeCell ref="I4:K5"/>
    <mergeCell ref="B5:D6"/>
    <mergeCell ref="E6:H9"/>
    <mergeCell ref="I6:K9"/>
    <mergeCell ref="B7:D7"/>
    <mergeCell ref="B8:D9"/>
  </mergeCells>
  <conditionalFormatting sqref="E33">
    <cfRule type="cellIs" dxfId="11" priority="14" operator="notEqual">
      <formula>0</formula>
    </cfRule>
    <cfRule type="cellIs" priority="15" operator="notEqual">
      <formula>0</formula>
    </cfRule>
  </conditionalFormatting>
  <conditionalFormatting sqref="E55:E63">
    <cfRule type="cellIs" dxfId="10" priority="8" operator="notEqual">
      <formula>0</formula>
    </cfRule>
  </conditionalFormatting>
  <conditionalFormatting sqref="H42:I44">
    <cfRule type="cellIs" dxfId="9" priority="4" operator="notEqual">
      <formula>0</formula>
    </cfRule>
  </conditionalFormatting>
  <conditionalFormatting sqref="K33">
    <cfRule type="cellIs" dxfId="8" priority="6" operator="notEqual">
      <formula>0</formula>
    </cfRule>
    <cfRule type="cellIs" priority="7" operator="notEqual">
      <formula>0</formula>
    </cfRule>
  </conditionalFormatting>
  <conditionalFormatting sqref="K55:K63">
    <cfRule type="cellIs" dxfId="7" priority="1" operator="notEqual">
      <formula>0</formula>
    </cfRule>
  </conditionalFormatting>
  <dataValidations count="1">
    <dataValidation type="list" allowBlank="1" showInputMessage="1" showErrorMessage="1" sqref="B8:D9" xr:uid="{18A39497-9134-4275-9AC4-0A88147B25A2}">
      <formula1>$P$11:$P$17</formula1>
    </dataValidation>
  </dataValidations>
  <printOptions horizontalCentered="1" verticalCentered="1"/>
  <pageMargins left="0.47244094488188981" right="0.47244094488188981" top="0.51181102362204722" bottom="0.51181102362204722" header="0.27559055118110237" footer="0.27559055118110237"/>
  <pageSetup paperSize="9" scale="67" orientation="portrait" r:id="rId1"/>
  <headerFooter>
    <oddHeader>&amp;L&amp;"Arial,Regular"&amp;8&amp;K003A70&amp;F&amp;R&amp;"Arial,Regular"&amp;8&amp;K003A70&amp;A</oddHeader>
    <oddFooter>&amp;C&amp;"Arial,Regular"&amp;8&amp;K003A70Business Processes - Operations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0E600-FF5F-45D3-9982-FB47C280DC3B}">
  <sheetPr>
    <pageSetUpPr fitToPage="1"/>
  </sheetPr>
  <dimension ref="A1:BA255"/>
  <sheetViews>
    <sheetView zoomScaleNormal="100" workbookViewId="0">
      <selection activeCell="H6" sqref="H6:J6"/>
    </sheetView>
  </sheetViews>
  <sheetFormatPr defaultColWidth="9.21875" defaultRowHeight="0" customHeight="1" zeroHeight="1"/>
  <cols>
    <col min="1" max="1" width="1.6640625" style="19" customWidth="1"/>
    <col min="2" max="3" width="15.6640625" style="38" customWidth="1"/>
    <col min="4" max="4" width="14.6640625" style="38" customWidth="1"/>
    <col min="5" max="5" width="1.77734375" style="38" customWidth="1"/>
    <col min="6" max="6" width="13.77734375" style="38" customWidth="1"/>
    <col min="7" max="10" width="14.6640625" style="38" customWidth="1"/>
    <col min="11" max="11" width="1.6640625" style="20" customWidth="1"/>
    <col min="12" max="12" width="10.88671875" style="21" hidden="1" customWidth="1"/>
    <col min="13" max="13" width="2.6640625" style="21" hidden="1" customWidth="1"/>
    <col min="14" max="14" width="15.77734375" style="21" hidden="1" customWidth="1"/>
    <col min="15" max="15" width="2.6640625" style="21" hidden="1" customWidth="1"/>
    <col min="16" max="16" width="4.109375" style="21" hidden="1" customWidth="1"/>
    <col min="17" max="17" width="2.6640625" style="21" hidden="1" customWidth="1"/>
    <col min="18" max="18" width="12.21875" style="21" hidden="1" customWidth="1"/>
    <col min="19" max="19" width="9.21875" style="21"/>
    <col min="20" max="21" width="9.21875" style="19"/>
    <col min="22" max="39" width="9.21875" style="21"/>
    <col min="40" max="16384" width="9.21875" style="19"/>
  </cols>
  <sheetData>
    <row r="1" spans="1:53" s="21" customFormat="1" ht="12.6" customHeight="1">
      <c r="M1" s="29"/>
      <c r="N1" s="29"/>
    </row>
    <row r="2" spans="1:53" s="14" customFormat="1" ht="60" customHeight="1">
      <c r="A2" s="12"/>
      <c r="B2" s="16"/>
      <c r="C2" s="39"/>
      <c r="D2" s="39"/>
      <c r="E2" s="39"/>
      <c r="F2" s="564" t="s">
        <v>0</v>
      </c>
      <c r="G2" s="565"/>
      <c r="H2" s="565"/>
      <c r="I2" s="565"/>
      <c r="J2" s="40" t="s">
        <v>195</v>
      </c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</row>
    <row r="3" spans="1:53" s="12" customFormat="1" ht="6.6" customHeight="1">
      <c r="B3" s="13"/>
      <c r="C3" s="566"/>
      <c r="D3" s="566"/>
      <c r="E3" s="566"/>
      <c r="F3" s="566"/>
      <c r="G3" s="566"/>
      <c r="H3" s="566"/>
      <c r="I3" s="566"/>
      <c r="J3" s="566"/>
      <c r="K3" s="13"/>
      <c r="L3" s="13"/>
    </row>
    <row r="4" spans="1:53" ht="18.75" customHeight="1">
      <c r="B4" s="400" t="s">
        <v>1</v>
      </c>
      <c r="C4" s="401"/>
      <c r="D4" s="701"/>
      <c r="E4" s="19"/>
      <c r="F4" s="400" t="s">
        <v>147</v>
      </c>
      <c r="G4" s="401"/>
      <c r="H4" s="401"/>
      <c r="I4" s="401"/>
      <c r="J4" s="701"/>
      <c r="L4" s="692"/>
      <c r="M4" s="692"/>
      <c r="N4" s="692"/>
      <c r="O4" s="692"/>
      <c r="P4" s="692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</row>
    <row r="5" spans="1:53" ht="28.05" customHeight="1">
      <c r="B5" s="136" t="s">
        <v>206</v>
      </c>
      <c r="C5" s="49" t="s">
        <v>5</v>
      </c>
      <c r="D5" s="137" t="s">
        <v>115</v>
      </c>
      <c r="E5" s="19"/>
      <c r="F5" s="693" t="s">
        <v>148</v>
      </c>
      <c r="G5" s="694"/>
      <c r="H5" s="695">
        <f ca="1">NOW()</f>
        <v>45980.639491550923</v>
      </c>
      <c r="I5" s="696"/>
      <c r="J5" s="697"/>
      <c r="L5" s="266" t="s">
        <v>3</v>
      </c>
      <c r="N5" s="266" t="s">
        <v>56</v>
      </c>
      <c r="O5" s="266"/>
      <c r="Q5" s="266"/>
      <c r="R5" s="266" t="s">
        <v>56</v>
      </c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</row>
    <row r="6" spans="1:53" ht="15.75" customHeight="1">
      <c r="B6" s="149">
        <v>1</v>
      </c>
      <c r="C6" s="281">
        <v>0</v>
      </c>
      <c r="D6" s="282">
        <f t="shared" ref="D6:D11" si="0">(C6*B6)</f>
        <v>0</v>
      </c>
      <c r="E6" s="19"/>
      <c r="F6" s="693" t="s">
        <v>149</v>
      </c>
      <c r="G6" s="694"/>
      <c r="H6" s="702" t="s">
        <v>181</v>
      </c>
      <c r="I6" s="703"/>
      <c r="J6" s="704"/>
      <c r="L6" s="266" t="s">
        <v>9</v>
      </c>
      <c r="N6" s="267" t="s">
        <v>150</v>
      </c>
      <c r="O6" s="266"/>
      <c r="P6" s="266">
        <v>2500</v>
      </c>
      <c r="Q6" s="266"/>
      <c r="R6" s="266" t="s">
        <v>151</v>
      </c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</row>
    <row r="7" spans="1:53" ht="15.75" customHeight="1">
      <c r="B7" s="149">
        <v>5</v>
      </c>
      <c r="C7" s="281">
        <v>1</v>
      </c>
      <c r="D7" s="282">
        <f t="shared" si="0"/>
        <v>5</v>
      </c>
      <c r="E7" s="19"/>
      <c r="F7" s="705" t="s">
        <v>152</v>
      </c>
      <c r="G7" s="706"/>
      <c r="H7" s="707" t="s">
        <v>56</v>
      </c>
      <c r="I7" s="708"/>
      <c r="J7" s="709"/>
      <c r="N7" s="267" t="s">
        <v>153</v>
      </c>
      <c r="O7" s="266"/>
      <c r="P7" s="266">
        <v>1000</v>
      </c>
      <c r="Q7" s="266"/>
      <c r="R7" s="266" t="s">
        <v>154</v>
      </c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</row>
    <row r="8" spans="1:53" ht="15.75" customHeight="1">
      <c r="B8" s="149">
        <v>10</v>
      </c>
      <c r="C8" s="281">
        <v>0</v>
      </c>
      <c r="D8" s="282">
        <f t="shared" si="0"/>
        <v>0</v>
      </c>
      <c r="E8" s="19"/>
      <c r="F8" s="294" t="s">
        <v>155</v>
      </c>
      <c r="G8" s="295"/>
      <c r="H8" s="710"/>
      <c r="I8" s="711"/>
      <c r="J8" s="712"/>
      <c r="N8" s="267" t="s">
        <v>156</v>
      </c>
      <c r="O8" s="266"/>
      <c r="P8" s="266">
        <v>1000</v>
      </c>
      <c r="Q8" s="266"/>
      <c r="R8" s="266" t="s">
        <v>157</v>
      </c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</row>
    <row r="9" spans="1:53" ht="15.75" customHeight="1">
      <c r="B9" s="149">
        <v>20</v>
      </c>
      <c r="C9" s="281">
        <v>0</v>
      </c>
      <c r="D9" s="282">
        <f t="shared" si="0"/>
        <v>0</v>
      </c>
      <c r="E9" s="19"/>
      <c r="F9" s="286"/>
      <c r="G9" s="263"/>
      <c r="H9" s="698"/>
      <c r="I9" s="699"/>
      <c r="J9" s="700"/>
      <c r="N9" s="267" t="s">
        <v>158</v>
      </c>
      <c r="O9" s="266"/>
      <c r="P9" s="266">
        <v>1000</v>
      </c>
      <c r="Q9" s="266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</row>
    <row r="10" spans="1:53" ht="15.75" customHeight="1">
      <c r="B10" s="149">
        <v>50</v>
      </c>
      <c r="C10" s="281">
        <v>2</v>
      </c>
      <c r="D10" s="282">
        <f t="shared" si="0"/>
        <v>100</v>
      </c>
      <c r="E10" s="19"/>
      <c r="F10" s="287"/>
      <c r="G10" s="288"/>
      <c r="H10" s="288"/>
      <c r="I10" s="195"/>
      <c r="J10" s="289"/>
      <c r="N10" s="267" t="s">
        <v>159</v>
      </c>
      <c r="O10" s="266"/>
      <c r="P10" s="266">
        <v>1000</v>
      </c>
      <c r="Q10" s="266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1:53" ht="15.75" customHeight="1">
      <c r="B11" s="149">
        <v>100</v>
      </c>
      <c r="C11" s="281">
        <v>10</v>
      </c>
      <c r="D11" s="282">
        <f t="shared" si="0"/>
        <v>1000</v>
      </c>
      <c r="E11" s="19"/>
      <c r="F11" s="290"/>
      <c r="G11" s="195"/>
      <c r="H11" s="195"/>
      <c r="I11" s="195"/>
      <c r="J11" s="289"/>
      <c r="L11" s="86"/>
      <c r="M11" s="86"/>
      <c r="N11" s="267" t="s">
        <v>160</v>
      </c>
      <c r="O11" s="268"/>
      <c r="P11" s="266">
        <v>1000</v>
      </c>
      <c r="Q11" s="268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</row>
    <row r="12" spans="1:53" s="22" customFormat="1" ht="18.75" customHeight="1">
      <c r="B12" s="390" t="s">
        <v>12</v>
      </c>
      <c r="C12" s="390"/>
      <c r="D12" s="149">
        <f>SUM(D6:D11)</f>
        <v>1105</v>
      </c>
      <c r="F12" s="291"/>
      <c r="G12" s="292"/>
      <c r="H12" s="292"/>
      <c r="I12" s="292"/>
      <c r="J12" s="293"/>
      <c r="K12" s="20"/>
      <c r="L12" s="86"/>
      <c r="M12" s="86"/>
      <c r="N12" s="267" t="s">
        <v>161</v>
      </c>
      <c r="O12" s="86"/>
      <c r="P12" s="266">
        <v>1000</v>
      </c>
      <c r="Q12" s="86"/>
      <c r="R12" s="86"/>
      <c r="S12" s="86"/>
    </row>
    <row r="13" spans="1:53" ht="5.0999999999999996" customHeight="1">
      <c r="B13" s="19"/>
      <c r="C13" s="19"/>
      <c r="D13" s="19"/>
      <c r="E13" s="19"/>
      <c r="F13" s="106"/>
      <c r="G13" s="19"/>
      <c r="H13" s="19"/>
      <c r="I13" s="19"/>
      <c r="J13" s="19"/>
      <c r="K13" s="23"/>
      <c r="N13" s="267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</row>
    <row r="14" spans="1:53" ht="18" hidden="1" thickBot="1">
      <c r="B14" s="269" t="s">
        <v>13</v>
      </c>
      <c r="C14" s="270" t="s">
        <v>5</v>
      </c>
      <c r="D14" s="271" t="s">
        <v>115</v>
      </c>
      <c r="E14" s="19"/>
      <c r="F14" s="713" t="s">
        <v>162</v>
      </c>
      <c r="G14" s="714"/>
      <c r="H14" s="714"/>
      <c r="I14" s="714"/>
      <c r="J14" s="715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</row>
    <row r="15" spans="1:53" ht="15.75" customHeight="1">
      <c r="B15" s="283">
        <v>0.01</v>
      </c>
      <c r="C15" s="284">
        <v>0</v>
      </c>
      <c r="D15" s="285">
        <f t="shared" ref="D15:D20" si="1">(C15*B15)</f>
        <v>0</v>
      </c>
      <c r="E15" s="19"/>
      <c r="F15" s="396" t="s">
        <v>163</v>
      </c>
      <c r="G15" s="396"/>
      <c r="H15" s="396"/>
      <c r="I15" s="485">
        <f>+D23</f>
        <v>1105.0999999999999</v>
      </c>
      <c r="J15" s="485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</row>
    <row r="16" spans="1:53" ht="15.75" customHeight="1">
      <c r="B16" s="283">
        <v>0.02</v>
      </c>
      <c r="C16" s="284">
        <v>0</v>
      </c>
      <c r="D16" s="285">
        <f t="shared" si="1"/>
        <v>0</v>
      </c>
      <c r="E16" s="19"/>
      <c r="F16" s="396" t="s">
        <v>164</v>
      </c>
      <c r="G16" s="396"/>
      <c r="H16" s="396"/>
      <c r="I16" s="495">
        <v>1000</v>
      </c>
      <c r="J16" s="495">
        <v>250</v>
      </c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</row>
    <row r="17" spans="2:39" ht="15.75" customHeight="1">
      <c r="B17" s="283">
        <v>0.05</v>
      </c>
      <c r="C17" s="284">
        <v>2</v>
      </c>
      <c r="D17" s="285">
        <f t="shared" si="1"/>
        <v>0.1</v>
      </c>
      <c r="E17" s="19"/>
      <c r="F17" s="716" t="s">
        <v>165</v>
      </c>
      <c r="G17" s="716"/>
      <c r="H17" s="716"/>
      <c r="I17" s="495">
        <v>105.1</v>
      </c>
      <c r="J17" s="495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</row>
    <row r="18" spans="2:39" ht="15.75" customHeight="1">
      <c r="B18" s="283">
        <v>0.1</v>
      </c>
      <c r="C18" s="284">
        <v>0</v>
      </c>
      <c r="D18" s="285">
        <f t="shared" si="1"/>
        <v>0</v>
      </c>
      <c r="E18" s="19"/>
      <c r="F18" s="716"/>
      <c r="G18" s="716"/>
      <c r="H18" s="716"/>
      <c r="I18" s="495"/>
      <c r="J18" s="495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</row>
    <row r="19" spans="2:39" ht="15.75" customHeight="1">
      <c r="B19" s="283">
        <v>0.2</v>
      </c>
      <c r="C19" s="284">
        <v>0</v>
      </c>
      <c r="D19" s="285">
        <f t="shared" si="1"/>
        <v>0</v>
      </c>
      <c r="E19" s="19"/>
      <c r="F19" s="396" t="s">
        <v>17</v>
      </c>
      <c r="G19" s="396"/>
      <c r="H19" s="396"/>
      <c r="I19" s="485">
        <f>+I15-I16-I17</f>
        <v>0</v>
      </c>
      <c r="J19" s="485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</row>
    <row r="20" spans="2:39" ht="15.75" customHeight="1">
      <c r="B20" s="283">
        <v>1</v>
      </c>
      <c r="C20" s="284">
        <v>0</v>
      </c>
      <c r="D20" s="285">
        <f t="shared" si="1"/>
        <v>0</v>
      </c>
      <c r="E20" s="19"/>
      <c r="F20" s="717" t="s">
        <v>18</v>
      </c>
      <c r="G20" s="718"/>
      <c r="H20" s="719" t="str">
        <f>IF(I19&lt;&gt;0,"Explanation","")</f>
        <v/>
      </c>
      <c r="I20" s="719"/>
      <c r="J20" s="296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</row>
    <row r="21" spans="2:39" s="22" customFormat="1" ht="18.75" customHeight="1">
      <c r="B21" s="720" t="s">
        <v>19</v>
      </c>
      <c r="C21" s="720"/>
      <c r="D21" s="283">
        <f>SUM(D15:D20)</f>
        <v>0.1</v>
      </c>
      <c r="F21" s="300"/>
      <c r="G21" s="301"/>
      <c r="H21" s="297"/>
      <c r="I21" s="297"/>
      <c r="J21" s="298"/>
      <c r="K21" s="23"/>
      <c r="L21" s="86"/>
      <c r="M21" s="86"/>
      <c r="N21" s="86"/>
      <c r="O21" s="86"/>
      <c r="P21" s="86"/>
      <c r="Q21" s="86"/>
      <c r="R21" s="86"/>
      <c r="S21" s="86"/>
    </row>
    <row r="22" spans="2:39" ht="5.0999999999999996" customHeight="1">
      <c r="B22" s="19"/>
      <c r="C22" s="19"/>
      <c r="D22" s="272"/>
      <c r="E22" s="19"/>
      <c r="F22" s="302"/>
      <c r="G22" s="303"/>
      <c r="H22" s="297"/>
      <c r="I22" s="297"/>
      <c r="J22" s="298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</row>
    <row r="23" spans="2:39" ht="18.75" customHeight="1">
      <c r="B23" s="433" t="s">
        <v>20</v>
      </c>
      <c r="C23" s="434"/>
      <c r="D23" s="321">
        <f>D12+D21</f>
        <v>1105.0999999999999</v>
      </c>
      <c r="E23" s="19"/>
      <c r="F23" s="304"/>
      <c r="G23" s="305"/>
      <c r="H23" s="721"/>
      <c r="I23" s="721"/>
      <c r="J23" s="29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</row>
    <row r="24" spans="2:39" ht="5.0999999999999996" customHeight="1">
      <c r="B24" s="19"/>
      <c r="C24" s="19"/>
      <c r="D24" s="19"/>
      <c r="E24" s="19"/>
      <c r="F24" s="19"/>
      <c r="G24" s="106"/>
      <c r="H24" s="19"/>
      <c r="I24" s="19"/>
      <c r="J24" s="19"/>
      <c r="L24" s="20"/>
      <c r="M24" s="19"/>
      <c r="N24" s="19"/>
      <c r="O24" s="19"/>
      <c r="P24" s="19"/>
      <c r="Q24" s="19"/>
      <c r="R24" s="19"/>
      <c r="S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</row>
    <row r="25" spans="2:39" ht="18.75" customHeight="1">
      <c r="B25" s="351" t="s">
        <v>29</v>
      </c>
      <c r="C25" s="352"/>
      <c r="D25" s="352"/>
      <c r="E25" s="352"/>
      <c r="F25" s="352"/>
      <c r="G25" s="352"/>
      <c r="H25" s="352"/>
      <c r="I25" s="352"/>
      <c r="J25" s="353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</row>
    <row r="26" spans="2:39" ht="16.5" customHeight="1">
      <c r="B26" s="722" t="s">
        <v>30</v>
      </c>
      <c r="C26" s="723"/>
      <c r="D26" s="306" t="s">
        <v>22</v>
      </c>
      <c r="E26" s="436" t="s">
        <v>23</v>
      </c>
      <c r="F26" s="359"/>
      <c r="G26" s="359" t="s">
        <v>17</v>
      </c>
      <c r="H26" s="359"/>
      <c r="I26" s="359" t="s">
        <v>24</v>
      </c>
      <c r="J26" s="424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</row>
    <row r="27" spans="2:39" ht="15.75" customHeight="1">
      <c r="B27" s="332" t="s">
        <v>191</v>
      </c>
      <c r="C27" s="332"/>
      <c r="D27" s="153">
        <v>1</v>
      </c>
      <c r="E27" s="484">
        <v>0</v>
      </c>
      <c r="F27" s="484"/>
      <c r="G27" s="485">
        <f>+D27-E27</f>
        <v>1</v>
      </c>
      <c r="H27" s="485"/>
      <c r="I27" s="357" t="str">
        <f>IF(G27&lt;&gt;0,"Explanation","")</f>
        <v>Explanation</v>
      </c>
      <c r="J27" s="357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</row>
    <row r="28" spans="2:39" ht="15.75" customHeight="1">
      <c r="B28" s="354" t="s">
        <v>166</v>
      </c>
      <c r="C28" s="354"/>
      <c r="D28" s="153">
        <v>0</v>
      </c>
      <c r="E28" s="484">
        <v>0</v>
      </c>
      <c r="F28" s="484"/>
      <c r="G28" s="485">
        <f>+D28-E28</f>
        <v>0</v>
      </c>
      <c r="H28" s="485"/>
      <c r="I28" s="357" t="str">
        <f>IF(G28&lt;&gt;0,"Explanation","")</f>
        <v/>
      </c>
      <c r="J28" s="357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</row>
    <row r="29" spans="2:39" ht="15.75" customHeight="1">
      <c r="B29" s="354" t="s">
        <v>166</v>
      </c>
      <c r="C29" s="354"/>
      <c r="D29" s="153">
        <v>0</v>
      </c>
      <c r="E29" s="484">
        <v>0</v>
      </c>
      <c r="F29" s="484"/>
      <c r="G29" s="485">
        <f>+D29-E29</f>
        <v>0</v>
      </c>
      <c r="H29" s="485"/>
      <c r="I29" s="357" t="str">
        <f>IF(G29&lt;&gt;0,"Explanation","")</f>
        <v/>
      </c>
      <c r="J29" s="357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</row>
    <row r="30" spans="2:39" ht="5.0999999999999996" customHeight="1">
      <c r="B30" s="19"/>
      <c r="C30" s="19"/>
      <c r="D30" s="19"/>
      <c r="E30" s="19"/>
      <c r="F30" s="19"/>
      <c r="G30" s="106"/>
      <c r="H30" s="19"/>
      <c r="I30" s="19"/>
      <c r="J30" s="19"/>
      <c r="L30" s="20"/>
      <c r="M30" s="19"/>
      <c r="N30" s="19"/>
      <c r="O30" s="19"/>
      <c r="P30" s="19"/>
      <c r="Q30" s="19"/>
      <c r="R30" s="19"/>
      <c r="S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</row>
    <row r="31" spans="2:39" ht="18.75" customHeight="1">
      <c r="B31" s="351" t="s">
        <v>103</v>
      </c>
      <c r="C31" s="352"/>
      <c r="D31" s="352"/>
      <c r="E31" s="352"/>
      <c r="F31" s="352"/>
      <c r="G31" s="352"/>
      <c r="H31" s="352"/>
      <c r="I31" s="352"/>
      <c r="J31" s="353"/>
      <c r="L31" s="20"/>
      <c r="M31" s="19"/>
      <c r="N31" s="19"/>
      <c r="O31" s="19"/>
      <c r="P31" s="19"/>
      <c r="Q31" s="19"/>
      <c r="R31" s="19"/>
      <c r="S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</row>
    <row r="32" spans="2:39" ht="16.5" customHeight="1">
      <c r="B32" s="358" t="s">
        <v>104</v>
      </c>
      <c r="C32" s="359"/>
      <c r="D32" s="423"/>
      <c r="E32" s="360" t="s">
        <v>23</v>
      </c>
      <c r="F32" s="436"/>
      <c r="G32" s="360" t="s">
        <v>190</v>
      </c>
      <c r="H32" s="361"/>
      <c r="I32" s="361"/>
      <c r="J32" s="362"/>
      <c r="L32" s="20"/>
      <c r="M32" s="19"/>
      <c r="N32" s="19"/>
      <c r="O32" s="19"/>
      <c r="P32" s="19"/>
      <c r="Q32" s="19"/>
      <c r="R32" s="19"/>
      <c r="S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</row>
    <row r="33" spans="2:39" ht="15.75" customHeight="1">
      <c r="B33" s="332" t="s">
        <v>60</v>
      </c>
      <c r="C33" s="332"/>
      <c r="D33" s="333"/>
      <c r="E33" s="724">
        <v>5</v>
      </c>
      <c r="F33" s="724"/>
      <c r="G33" s="363"/>
      <c r="H33" s="363"/>
      <c r="I33" s="363"/>
      <c r="J33" s="363"/>
      <c r="L33" s="20"/>
      <c r="M33" s="19"/>
      <c r="N33" s="19"/>
      <c r="O33" s="19"/>
      <c r="P33" s="19"/>
      <c r="Q33" s="19"/>
      <c r="R33" s="19"/>
      <c r="S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</row>
    <row r="34" spans="2:39" ht="15.75" customHeight="1">
      <c r="B34" s="332" t="s">
        <v>197</v>
      </c>
      <c r="C34" s="332"/>
      <c r="D34" s="333"/>
      <c r="E34" s="724">
        <v>0</v>
      </c>
      <c r="F34" s="724"/>
      <c r="G34" s="363"/>
      <c r="H34" s="363"/>
      <c r="I34" s="363"/>
      <c r="J34" s="363"/>
      <c r="L34" s="20"/>
      <c r="M34" s="19"/>
      <c r="N34" s="19"/>
      <c r="O34" s="19"/>
      <c r="P34" s="19"/>
      <c r="Q34" s="19"/>
      <c r="R34" s="19"/>
      <c r="S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</row>
    <row r="35" spans="2:39" s="35" customFormat="1" ht="15.75" customHeight="1">
      <c r="B35" s="354" t="s">
        <v>46</v>
      </c>
      <c r="C35" s="354"/>
      <c r="D35" s="355"/>
      <c r="E35" s="724">
        <v>0</v>
      </c>
      <c r="F35" s="724"/>
      <c r="G35" s="363"/>
      <c r="H35" s="363"/>
      <c r="I35" s="363"/>
      <c r="J35" s="363"/>
      <c r="K35" s="20"/>
      <c r="L35" s="34"/>
    </row>
    <row r="36" spans="2:39" ht="15.75" customHeight="1">
      <c r="B36" s="354" t="s">
        <v>46</v>
      </c>
      <c r="C36" s="354"/>
      <c r="D36" s="355"/>
      <c r="E36" s="724">
        <v>0</v>
      </c>
      <c r="F36" s="724"/>
      <c r="G36" s="363"/>
      <c r="H36" s="363"/>
      <c r="I36" s="363"/>
      <c r="J36" s="363"/>
      <c r="L36" s="20"/>
      <c r="M36" s="19"/>
      <c r="N36" s="19"/>
      <c r="O36" s="19"/>
      <c r="P36" s="19"/>
      <c r="Q36" s="19"/>
      <c r="R36" s="19"/>
      <c r="S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</row>
    <row r="37" spans="2:39" ht="5.0999999999999996" customHeight="1">
      <c r="B37" s="19"/>
      <c r="C37" s="19"/>
      <c r="D37" s="19"/>
      <c r="E37" s="725"/>
      <c r="F37" s="726"/>
      <c r="G37" s="106"/>
      <c r="H37" s="19"/>
      <c r="I37" s="19"/>
      <c r="J37" s="19"/>
      <c r="L37" s="20"/>
      <c r="M37" s="19"/>
      <c r="N37" s="19"/>
      <c r="O37" s="19"/>
      <c r="P37" s="19"/>
      <c r="Q37" s="19"/>
      <c r="R37" s="19"/>
      <c r="S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</row>
    <row r="38" spans="2:39" s="36" customFormat="1" ht="18.75" customHeight="1">
      <c r="B38" s="351" t="s">
        <v>32</v>
      </c>
      <c r="C38" s="352"/>
      <c r="D38" s="352"/>
      <c r="E38" s="352"/>
      <c r="F38" s="352"/>
      <c r="G38" s="352"/>
      <c r="H38" s="352"/>
      <c r="I38" s="352"/>
      <c r="J38" s="353"/>
      <c r="K38" s="20"/>
      <c r="L38" s="33"/>
      <c r="M38" s="33"/>
      <c r="N38" s="33"/>
      <c r="O38" s="33"/>
      <c r="P38" s="33"/>
      <c r="Q38" s="33"/>
      <c r="R38" s="33"/>
      <c r="S38" s="33"/>
      <c r="T38" s="35"/>
      <c r="U38" s="35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</row>
    <row r="39" spans="2:39" s="36" customFormat="1" ht="34.799999999999997">
      <c r="B39" s="358" t="s">
        <v>33</v>
      </c>
      <c r="C39" s="359"/>
      <c r="D39" s="49" t="s">
        <v>34</v>
      </c>
      <c r="E39" s="359" t="s">
        <v>35</v>
      </c>
      <c r="F39" s="359"/>
      <c r="G39" s="49" t="s">
        <v>36</v>
      </c>
      <c r="H39" s="49" t="s">
        <v>23</v>
      </c>
      <c r="I39" s="49" t="s">
        <v>17</v>
      </c>
      <c r="J39" s="93" t="s">
        <v>37</v>
      </c>
      <c r="K39" s="34"/>
      <c r="L39" s="33"/>
      <c r="M39" s="33"/>
      <c r="N39" s="33"/>
      <c r="O39" s="33"/>
      <c r="P39" s="33"/>
      <c r="Q39" s="33"/>
      <c r="R39" s="33"/>
      <c r="S39" s="33"/>
      <c r="T39" s="35"/>
      <c r="U39" s="35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</row>
    <row r="40" spans="2:39" s="36" customFormat="1" ht="15.75" customHeight="1">
      <c r="B40" s="414" t="s">
        <v>167</v>
      </c>
      <c r="C40" s="414"/>
      <c r="D40" s="153">
        <v>0</v>
      </c>
      <c r="E40" s="727"/>
      <c r="F40" s="727"/>
      <c r="G40" s="128"/>
      <c r="H40" s="153">
        <v>0</v>
      </c>
      <c r="I40" s="149">
        <f t="shared" ref="I40:I51" si="2">+H40-G40-E40-D40</f>
        <v>0</v>
      </c>
      <c r="J40" s="308"/>
      <c r="K40" s="20"/>
      <c r="L40" s="33"/>
      <c r="M40" s="33"/>
      <c r="N40" s="33"/>
      <c r="O40" s="33"/>
      <c r="P40" s="33"/>
      <c r="Q40" s="33"/>
      <c r="R40" s="33"/>
      <c r="S40" s="33"/>
      <c r="T40" s="35"/>
      <c r="U40" s="35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</row>
    <row r="41" spans="2:39" s="36" customFormat="1" ht="15.75" customHeight="1">
      <c r="B41" s="414" t="s">
        <v>186</v>
      </c>
      <c r="C41" s="414"/>
      <c r="D41" s="153">
        <v>0</v>
      </c>
      <c r="E41" s="727"/>
      <c r="F41" s="727"/>
      <c r="G41" s="128"/>
      <c r="H41" s="153">
        <v>0</v>
      </c>
      <c r="I41" s="149">
        <f t="shared" si="2"/>
        <v>0</v>
      </c>
      <c r="J41" s="308"/>
      <c r="K41" s="20"/>
      <c r="L41" s="33"/>
      <c r="M41" s="33"/>
      <c r="N41" s="33"/>
      <c r="O41" s="33"/>
      <c r="P41" s="33"/>
      <c r="Q41" s="33"/>
      <c r="R41" s="33"/>
      <c r="S41" s="33"/>
      <c r="T41" s="35"/>
      <c r="U41" s="35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</row>
    <row r="42" spans="2:39" s="36" customFormat="1" ht="15.75" customHeight="1">
      <c r="B42" s="414" t="s">
        <v>39</v>
      </c>
      <c r="C42" s="414"/>
      <c r="D42" s="128"/>
      <c r="E42" s="484">
        <v>10</v>
      </c>
      <c r="F42" s="484"/>
      <c r="G42" s="153">
        <v>10</v>
      </c>
      <c r="H42" s="153">
        <v>25</v>
      </c>
      <c r="I42" s="149">
        <f t="shared" si="2"/>
        <v>5</v>
      </c>
      <c r="J42" s="131" t="s">
        <v>3</v>
      </c>
      <c r="K42" s="34"/>
      <c r="L42" s="33"/>
      <c r="M42" s="33"/>
      <c r="N42" s="33"/>
      <c r="O42" s="33"/>
      <c r="P42" s="33"/>
      <c r="Q42" s="33"/>
      <c r="R42" s="33"/>
      <c r="S42" s="33"/>
      <c r="T42" s="35"/>
      <c r="U42" s="35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</row>
    <row r="43" spans="2:39" s="36" customFormat="1" ht="15.75" customHeight="1">
      <c r="B43" s="414" t="s">
        <v>41</v>
      </c>
      <c r="C43" s="414"/>
      <c r="D43" s="128"/>
      <c r="E43" s="484">
        <v>10</v>
      </c>
      <c r="F43" s="484"/>
      <c r="G43" s="153">
        <v>0</v>
      </c>
      <c r="H43" s="153">
        <v>0</v>
      </c>
      <c r="I43" s="149">
        <f t="shared" si="2"/>
        <v>-10</v>
      </c>
      <c r="J43" s="131" t="s">
        <v>3</v>
      </c>
      <c r="K43" s="34"/>
      <c r="L43" s="33"/>
      <c r="M43" s="33"/>
      <c r="N43" s="33"/>
      <c r="O43" s="33"/>
      <c r="P43" s="33"/>
      <c r="Q43" s="33"/>
      <c r="R43" s="33"/>
      <c r="S43" s="33"/>
      <c r="T43" s="35"/>
      <c r="U43" s="35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</row>
    <row r="44" spans="2:39" s="36" customFormat="1" ht="15.75" customHeight="1">
      <c r="B44" s="414" t="s">
        <v>168</v>
      </c>
      <c r="C44" s="414"/>
      <c r="D44" s="128"/>
      <c r="E44" s="484">
        <v>0</v>
      </c>
      <c r="F44" s="484"/>
      <c r="G44" s="153">
        <v>0</v>
      </c>
      <c r="H44" s="153">
        <v>0</v>
      </c>
      <c r="I44" s="149">
        <f t="shared" si="2"/>
        <v>0</v>
      </c>
      <c r="J44" s="131" t="s">
        <v>3</v>
      </c>
      <c r="K44" s="34"/>
      <c r="L44" s="33"/>
      <c r="M44" s="33"/>
      <c r="N44" s="33"/>
      <c r="O44" s="33"/>
      <c r="P44" s="33"/>
      <c r="Q44" s="33"/>
      <c r="R44" s="33"/>
      <c r="S44" s="33"/>
      <c r="T44" s="35"/>
      <c r="U44" s="35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</row>
    <row r="45" spans="2:39" s="36" customFormat="1" ht="15.75" customHeight="1">
      <c r="B45" s="414" t="s">
        <v>42</v>
      </c>
      <c r="C45" s="414"/>
      <c r="D45" s="128"/>
      <c r="E45" s="484">
        <v>0</v>
      </c>
      <c r="F45" s="484"/>
      <c r="G45" s="153">
        <v>0</v>
      </c>
      <c r="H45" s="153">
        <v>0</v>
      </c>
      <c r="I45" s="149">
        <f t="shared" si="2"/>
        <v>0</v>
      </c>
      <c r="J45" s="131" t="s">
        <v>3</v>
      </c>
      <c r="K45" s="34"/>
      <c r="L45" s="33"/>
      <c r="M45" s="33"/>
      <c r="N45" s="33"/>
      <c r="O45" s="33"/>
      <c r="P45" s="33"/>
      <c r="Q45" s="33"/>
      <c r="R45" s="33"/>
      <c r="S45" s="33"/>
      <c r="T45" s="35"/>
      <c r="U45" s="35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</row>
    <row r="46" spans="2:39" s="36" customFormat="1" ht="15.75" customHeight="1">
      <c r="B46" s="414" t="s">
        <v>43</v>
      </c>
      <c r="C46" s="414"/>
      <c r="D46" s="128"/>
      <c r="E46" s="484">
        <v>0</v>
      </c>
      <c r="F46" s="484"/>
      <c r="G46" s="153">
        <v>0</v>
      </c>
      <c r="H46" s="153">
        <v>0</v>
      </c>
      <c r="I46" s="149">
        <f t="shared" si="2"/>
        <v>0</v>
      </c>
      <c r="J46" s="131" t="s">
        <v>3</v>
      </c>
      <c r="K46" s="34"/>
      <c r="L46" s="33"/>
      <c r="M46" s="33"/>
      <c r="N46" s="33"/>
      <c r="O46" s="33"/>
      <c r="P46" s="33"/>
      <c r="Q46" s="33"/>
      <c r="R46" s="33"/>
      <c r="S46" s="33"/>
      <c r="T46" s="35"/>
      <c r="U46" s="35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</row>
    <row r="47" spans="2:39" s="36" customFormat="1" ht="15.75" customHeight="1">
      <c r="B47" s="414" t="s">
        <v>44</v>
      </c>
      <c r="C47" s="414"/>
      <c r="D47" s="128"/>
      <c r="E47" s="484">
        <v>0</v>
      </c>
      <c r="F47" s="484"/>
      <c r="G47" s="153">
        <v>0</v>
      </c>
      <c r="H47" s="153">
        <v>0</v>
      </c>
      <c r="I47" s="149">
        <f t="shared" si="2"/>
        <v>0</v>
      </c>
      <c r="J47" s="131" t="s">
        <v>3</v>
      </c>
      <c r="K47" s="34"/>
      <c r="L47" s="33"/>
      <c r="M47" s="33"/>
      <c r="N47" s="33"/>
      <c r="O47" s="33"/>
      <c r="P47" s="33"/>
      <c r="Q47" s="33"/>
      <c r="R47" s="33"/>
      <c r="S47" s="33"/>
      <c r="T47" s="35"/>
      <c r="U47" s="35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</row>
    <row r="48" spans="2:39" s="36" customFormat="1" ht="15.75" customHeight="1">
      <c r="B48" s="414" t="s">
        <v>45</v>
      </c>
      <c r="C48" s="414"/>
      <c r="D48" s="128"/>
      <c r="E48" s="484">
        <v>0</v>
      </c>
      <c r="F48" s="484"/>
      <c r="G48" s="153">
        <v>0</v>
      </c>
      <c r="H48" s="153">
        <v>0</v>
      </c>
      <c r="I48" s="149">
        <f t="shared" si="2"/>
        <v>0</v>
      </c>
      <c r="J48" s="131" t="s">
        <v>3</v>
      </c>
      <c r="K48" s="34"/>
      <c r="L48" s="33"/>
      <c r="M48" s="33"/>
      <c r="N48" s="33"/>
      <c r="O48" s="33"/>
      <c r="P48" s="33"/>
      <c r="Q48" s="33"/>
      <c r="R48" s="33"/>
      <c r="S48" s="33"/>
      <c r="T48" s="35"/>
      <c r="U48" s="35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</row>
    <row r="49" spans="2:39" s="36" customFormat="1" ht="15.75" customHeight="1">
      <c r="B49" s="354" t="s">
        <v>46</v>
      </c>
      <c r="C49" s="354"/>
      <c r="D49" s="128"/>
      <c r="E49" s="484">
        <v>0</v>
      </c>
      <c r="F49" s="484"/>
      <c r="G49" s="153">
        <v>0</v>
      </c>
      <c r="H49" s="153">
        <v>0</v>
      </c>
      <c r="I49" s="149">
        <f t="shared" si="2"/>
        <v>0</v>
      </c>
      <c r="J49" s="131" t="s">
        <v>3</v>
      </c>
      <c r="K49" s="34"/>
      <c r="L49" s="33"/>
      <c r="M49" s="33"/>
      <c r="N49" s="33"/>
      <c r="O49" s="33"/>
      <c r="P49" s="33"/>
      <c r="Q49" s="33"/>
      <c r="R49" s="33"/>
      <c r="S49" s="33"/>
      <c r="T49" s="35"/>
      <c r="U49" s="35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</row>
    <row r="50" spans="2:39" s="36" customFormat="1" ht="15.75" customHeight="1">
      <c r="B50" s="354" t="s">
        <v>46</v>
      </c>
      <c r="C50" s="354"/>
      <c r="D50" s="128"/>
      <c r="E50" s="484">
        <v>0</v>
      </c>
      <c r="F50" s="484"/>
      <c r="G50" s="153">
        <v>0</v>
      </c>
      <c r="H50" s="153">
        <v>0</v>
      </c>
      <c r="I50" s="149">
        <f>+H50-G50-E50-D50</f>
        <v>0</v>
      </c>
      <c r="J50" s="131" t="s">
        <v>3</v>
      </c>
      <c r="K50" s="34"/>
      <c r="L50" s="33"/>
      <c r="M50" s="33"/>
      <c r="N50" s="33"/>
      <c r="O50" s="33"/>
      <c r="P50" s="33"/>
      <c r="Q50" s="33"/>
      <c r="R50" s="33"/>
      <c r="S50" s="33"/>
      <c r="T50" s="35"/>
      <c r="U50" s="35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</row>
    <row r="51" spans="2:39" s="36" customFormat="1" ht="15.75" customHeight="1">
      <c r="B51" s="354" t="s">
        <v>46</v>
      </c>
      <c r="C51" s="354"/>
      <c r="D51" s="128"/>
      <c r="E51" s="484">
        <v>0</v>
      </c>
      <c r="F51" s="484"/>
      <c r="G51" s="153">
        <v>0</v>
      </c>
      <c r="H51" s="153">
        <v>0</v>
      </c>
      <c r="I51" s="149">
        <f t="shared" si="2"/>
        <v>0</v>
      </c>
      <c r="J51" s="131" t="s">
        <v>3</v>
      </c>
      <c r="K51" s="34"/>
      <c r="L51" s="33"/>
      <c r="M51" s="33"/>
      <c r="N51" s="33"/>
      <c r="O51" s="33"/>
      <c r="P51" s="33"/>
      <c r="Q51" s="33"/>
      <c r="R51" s="33"/>
      <c r="S51" s="33"/>
      <c r="T51" s="35"/>
      <c r="U51" s="35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</row>
    <row r="52" spans="2:39" s="36" customFormat="1" ht="18.75" customHeight="1">
      <c r="B52" s="438" t="s">
        <v>47</v>
      </c>
      <c r="C52" s="438"/>
      <c r="D52" s="307">
        <f t="shared" ref="D52:I52" si="3">SUM(D40:D51)</f>
        <v>0</v>
      </c>
      <c r="E52" s="485">
        <f t="shared" si="3"/>
        <v>20</v>
      </c>
      <c r="F52" s="485">
        <f t="shared" si="3"/>
        <v>0</v>
      </c>
      <c r="G52" s="149">
        <f t="shared" si="3"/>
        <v>10</v>
      </c>
      <c r="H52" s="149">
        <f t="shared" si="3"/>
        <v>25</v>
      </c>
      <c r="I52" s="149">
        <f t="shared" si="3"/>
        <v>-5</v>
      </c>
      <c r="J52" s="132"/>
      <c r="K52" s="20"/>
      <c r="L52" s="33"/>
      <c r="M52" s="33"/>
      <c r="N52" s="33"/>
      <c r="O52" s="33"/>
      <c r="P52" s="33"/>
      <c r="Q52" s="33"/>
      <c r="R52" s="33"/>
      <c r="S52" s="33"/>
      <c r="T52" s="35"/>
      <c r="U52" s="35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</row>
    <row r="53" spans="2:39" ht="5.0999999999999996" customHeight="1">
      <c r="B53" s="19"/>
      <c r="C53" s="19"/>
      <c r="D53" s="19"/>
      <c r="E53" s="19"/>
      <c r="F53" s="106"/>
      <c r="G53" s="19"/>
      <c r="H53" s="19"/>
      <c r="I53" s="19"/>
      <c r="J53" s="19"/>
    </row>
    <row r="54" spans="2:39" ht="13.05" customHeight="1">
      <c r="B54" s="728" t="s">
        <v>48</v>
      </c>
      <c r="C54" s="729"/>
      <c r="D54" s="69"/>
      <c r="E54" s="69"/>
      <c r="F54" s="69"/>
      <c r="G54" s="69"/>
      <c r="H54" s="69"/>
      <c r="I54" s="69"/>
      <c r="J54" s="70"/>
    </row>
    <row r="55" spans="2:39" ht="17.399999999999999">
      <c r="B55" s="730"/>
      <c r="C55" s="731"/>
      <c r="D55" s="71"/>
      <c r="E55" s="71"/>
      <c r="F55" s="71"/>
      <c r="G55" s="71"/>
      <c r="H55" s="71"/>
      <c r="I55" s="71"/>
      <c r="J55" s="72"/>
      <c r="K55" s="19"/>
    </row>
    <row r="56" spans="2:39" ht="17.399999999999999">
      <c r="B56" s="310"/>
      <c r="C56" s="297"/>
      <c r="D56" s="297"/>
      <c r="E56" s="297"/>
      <c r="F56" s="297"/>
      <c r="G56" s="297"/>
      <c r="H56" s="297"/>
      <c r="I56" s="297"/>
      <c r="J56" s="298"/>
      <c r="K56" s="19"/>
    </row>
    <row r="57" spans="2:39" ht="17.399999999999999">
      <c r="B57" s="310"/>
      <c r="C57" s="297"/>
      <c r="D57" s="297"/>
      <c r="E57" s="297"/>
      <c r="F57" s="297"/>
      <c r="G57" s="297"/>
      <c r="H57" s="297"/>
      <c r="I57" s="297"/>
      <c r="J57" s="298"/>
      <c r="K57" s="19"/>
    </row>
    <row r="58" spans="2:39" ht="17.399999999999999">
      <c r="B58" s="310"/>
      <c r="C58" s="297"/>
      <c r="D58" s="297"/>
      <c r="E58" s="297"/>
      <c r="F58" s="297"/>
      <c r="G58" s="297"/>
      <c r="H58" s="297"/>
      <c r="I58" s="297"/>
      <c r="J58" s="298"/>
      <c r="K58" s="19"/>
    </row>
    <row r="59" spans="2:39" ht="17.399999999999999">
      <c r="B59" s="304"/>
      <c r="C59" s="305"/>
      <c r="D59" s="305"/>
      <c r="E59" s="305"/>
      <c r="F59" s="305"/>
      <c r="G59" s="305"/>
      <c r="H59" s="305"/>
      <c r="I59" s="305"/>
      <c r="J59" s="309"/>
      <c r="K59" s="19"/>
    </row>
    <row r="60" spans="2:39" ht="17.399999999999999">
      <c r="B60" s="19"/>
      <c r="C60" s="19"/>
      <c r="D60" s="19"/>
      <c r="E60" s="19"/>
      <c r="F60" s="19"/>
      <c r="G60" s="19"/>
      <c r="H60" s="19"/>
      <c r="I60" s="19"/>
      <c r="J60" s="19"/>
      <c r="K60" s="19"/>
    </row>
    <row r="61" spans="2:39" ht="17.399999999999999">
      <c r="B61" s="19"/>
      <c r="C61" s="19"/>
      <c r="D61" s="19"/>
      <c r="E61" s="19"/>
      <c r="F61" s="19"/>
      <c r="G61" s="19"/>
      <c r="H61" s="19"/>
      <c r="I61" s="19"/>
      <c r="J61" s="19"/>
      <c r="K61" s="19"/>
    </row>
    <row r="62" spans="2:39" ht="17.399999999999999">
      <c r="B62" s="19"/>
      <c r="C62" s="19"/>
      <c r="D62" s="19"/>
      <c r="E62" s="19"/>
      <c r="F62" s="19"/>
      <c r="G62" s="19"/>
      <c r="H62" s="19"/>
      <c r="I62" s="19"/>
      <c r="J62" s="19"/>
      <c r="K62" s="19"/>
    </row>
    <row r="63" spans="2:39" ht="17.399999999999999">
      <c r="B63" s="19"/>
      <c r="C63" s="19"/>
      <c r="D63" s="19"/>
      <c r="E63" s="19"/>
      <c r="F63" s="19"/>
      <c r="G63" s="19"/>
      <c r="H63" s="19"/>
      <c r="I63" s="19"/>
      <c r="J63" s="19"/>
      <c r="K63" s="19"/>
    </row>
    <row r="64" spans="2:39" ht="17.399999999999999">
      <c r="B64" s="19"/>
      <c r="C64" s="19"/>
      <c r="D64" s="19"/>
      <c r="E64" s="19"/>
      <c r="F64" s="19"/>
      <c r="G64" s="19"/>
      <c r="H64" s="19"/>
      <c r="I64" s="19"/>
      <c r="J64" s="19"/>
      <c r="K64" s="19"/>
    </row>
    <row r="65" spans="2:11" ht="17.399999999999999">
      <c r="B65" s="19"/>
      <c r="C65" s="19"/>
      <c r="D65" s="19"/>
      <c r="E65" s="19"/>
      <c r="F65" s="19"/>
      <c r="G65" s="19"/>
      <c r="H65" s="19"/>
      <c r="I65" s="19"/>
      <c r="J65" s="19"/>
      <c r="K65" s="19"/>
    </row>
    <row r="66" spans="2:11" ht="17.399999999999999">
      <c r="B66" s="19"/>
      <c r="C66" s="19"/>
      <c r="D66" s="19"/>
      <c r="E66" s="19"/>
      <c r="F66" s="19"/>
      <c r="G66" s="19"/>
      <c r="H66" s="19"/>
      <c r="I66" s="19"/>
      <c r="J66" s="19"/>
      <c r="K66" s="19"/>
    </row>
    <row r="67" spans="2:11" ht="17.399999999999999">
      <c r="B67" s="19"/>
      <c r="C67" s="19"/>
      <c r="D67" s="19"/>
      <c r="E67" s="19"/>
      <c r="F67" s="19"/>
      <c r="G67" s="19"/>
      <c r="H67" s="19"/>
      <c r="I67" s="19"/>
      <c r="J67" s="19"/>
      <c r="K67" s="19"/>
    </row>
    <row r="68" spans="2:11" ht="17.399999999999999">
      <c r="B68" s="19"/>
      <c r="C68" s="19"/>
      <c r="D68" s="19"/>
      <c r="E68" s="19"/>
      <c r="F68" s="19"/>
      <c r="G68" s="19"/>
      <c r="H68" s="19"/>
      <c r="I68" s="19"/>
      <c r="J68" s="19"/>
      <c r="K68" s="19"/>
    </row>
    <row r="69" spans="2:11" ht="17.399999999999999">
      <c r="B69" s="19"/>
      <c r="C69" s="19"/>
      <c r="D69" s="19"/>
      <c r="E69" s="19"/>
      <c r="F69" s="19"/>
      <c r="G69" s="19"/>
      <c r="H69" s="19"/>
      <c r="I69" s="19"/>
      <c r="J69" s="19"/>
      <c r="K69" s="19"/>
    </row>
    <row r="70" spans="2:11" ht="17.399999999999999">
      <c r="B70" s="19"/>
      <c r="C70" s="19"/>
      <c r="D70" s="19"/>
      <c r="E70" s="19"/>
      <c r="F70" s="19"/>
      <c r="G70" s="19"/>
      <c r="H70" s="19"/>
      <c r="I70" s="19"/>
      <c r="J70" s="19"/>
      <c r="K70" s="19"/>
    </row>
    <row r="71" spans="2:11" ht="17.399999999999999">
      <c r="B71" s="19"/>
      <c r="C71" s="19"/>
      <c r="D71" s="19"/>
      <c r="E71" s="19"/>
      <c r="F71" s="19"/>
      <c r="G71" s="19"/>
      <c r="H71" s="19"/>
      <c r="I71" s="19"/>
      <c r="J71" s="19"/>
      <c r="K71" s="19"/>
    </row>
    <row r="72" spans="2:11" ht="17.399999999999999">
      <c r="B72" s="19"/>
      <c r="C72" s="19"/>
      <c r="D72" s="19"/>
      <c r="E72" s="19"/>
      <c r="F72" s="19"/>
      <c r="G72" s="19"/>
      <c r="H72" s="19"/>
      <c r="I72" s="19"/>
      <c r="J72" s="19"/>
      <c r="K72" s="19"/>
    </row>
    <row r="73" spans="2:11" ht="17.399999999999999">
      <c r="B73" s="19"/>
      <c r="C73" s="19"/>
      <c r="D73" s="19"/>
      <c r="E73" s="19"/>
      <c r="F73" s="19"/>
      <c r="G73" s="19"/>
      <c r="H73" s="19"/>
      <c r="I73" s="19"/>
      <c r="J73" s="19"/>
      <c r="K73" s="19"/>
    </row>
    <row r="74" spans="2:11" ht="17.399999999999999">
      <c r="B74" s="19"/>
      <c r="C74" s="19"/>
      <c r="D74" s="19"/>
      <c r="E74" s="19"/>
      <c r="F74" s="19"/>
      <c r="G74" s="19"/>
      <c r="H74" s="19"/>
      <c r="I74" s="19"/>
      <c r="J74" s="19"/>
      <c r="K74" s="19"/>
    </row>
    <row r="75" spans="2:11" ht="17.399999999999999">
      <c r="B75" s="19"/>
      <c r="C75" s="19"/>
      <c r="D75" s="19"/>
      <c r="E75" s="19"/>
      <c r="F75" s="19"/>
      <c r="G75" s="19"/>
      <c r="H75" s="19"/>
      <c r="I75" s="19"/>
      <c r="J75" s="19"/>
      <c r="K75" s="19"/>
    </row>
    <row r="76" spans="2:11" ht="17.399999999999999">
      <c r="B76" s="19"/>
      <c r="C76" s="19"/>
      <c r="D76" s="19"/>
      <c r="E76" s="19"/>
      <c r="F76" s="19"/>
      <c r="G76" s="19"/>
      <c r="H76" s="19"/>
      <c r="I76" s="19"/>
      <c r="J76" s="19"/>
      <c r="K76" s="19"/>
    </row>
    <row r="77" spans="2:11" ht="17.399999999999999">
      <c r="B77" s="19"/>
      <c r="C77" s="19"/>
      <c r="D77" s="19"/>
      <c r="E77" s="19"/>
      <c r="F77" s="19"/>
      <c r="G77" s="19"/>
      <c r="H77" s="19"/>
      <c r="I77" s="19"/>
      <c r="J77" s="19"/>
      <c r="K77" s="19"/>
    </row>
    <row r="78" spans="2:11" ht="17.399999999999999">
      <c r="B78" s="19"/>
      <c r="C78" s="19"/>
      <c r="D78" s="19"/>
      <c r="E78" s="19"/>
      <c r="F78" s="19"/>
      <c r="G78" s="19"/>
      <c r="H78" s="19"/>
      <c r="I78" s="19"/>
      <c r="J78" s="19"/>
      <c r="K78" s="19"/>
    </row>
    <row r="79" spans="2:11" ht="17.399999999999999">
      <c r="B79" s="19"/>
      <c r="C79" s="19"/>
      <c r="D79" s="19"/>
      <c r="E79" s="19"/>
      <c r="F79" s="19"/>
      <c r="G79" s="19"/>
      <c r="H79" s="19"/>
      <c r="I79" s="19"/>
      <c r="J79" s="19"/>
      <c r="K79" s="19"/>
    </row>
    <row r="80" spans="2:11" ht="17.399999999999999">
      <c r="B80" s="19"/>
      <c r="C80" s="19"/>
      <c r="D80" s="19"/>
      <c r="E80" s="19"/>
      <c r="F80" s="19"/>
      <c r="G80" s="19"/>
      <c r="H80" s="19"/>
      <c r="I80" s="19"/>
      <c r="J80" s="19"/>
      <c r="K80" s="19"/>
    </row>
    <row r="81" spans="2:11" ht="17.399999999999999">
      <c r="B81" s="19"/>
      <c r="C81" s="19"/>
      <c r="D81" s="19"/>
      <c r="E81" s="19"/>
      <c r="F81" s="19"/>
      <c r="G81" s="19"/>
      <c r="H81" s="19"/>
      <c r="I81" s="19"/>
      <c r="J81" s="19"/>
      <c r="K81" s="19"/>
    </row>
    <row r="82" spans="2:11" ht="17.399999999999999">
      <c r="B82" s="19"/>
      <c r="C82" s="19"/>
      <c r="D82" s="19"/>
      <c r="E82" s="19"/>
      <c r="F82" s="19"/>
      <c r="G82" s="19"/>
      <c r="H82" s="19"/>
      <c r="I82" s="19"/>
      <c r="J82" s="19"/>
      <c r="K82" s="19"/>
    </row>
    <row r="83" spans="2:11" ht="17.399999999999999">
      <c r="B83" s="19"/>
      <c r="C83" s="19"/>
      <c r="D83" s="19"/>
      <c r="E83" s="19"/>
      <c r="F83" s="19"/>
      <c r="G83" s="19"/>
      <c r="H83" s="19"/>
      <c r="I83" s="19"/>
      <c r="J83" s="19"/>
      <c r="K83" s="19"/>
    </row>
    <row r="84" spans="2:11" ht="17.399999999999999">
      <c r="B84" s="19"/>
      <c r="C84" s="19"/>
      <c r="D84" s="19"/>
      <c r="E84" s="19"/>
      <c r="F84" s="19"/>
      <c r="G84" s="19"/>
      <c r="H84" s="19"/>
      <c r="I84" s="19"/>
      <c r="J84" s="19"/>
      <c r="K84" s="19"/>
    </row>
    <row r="85" spans="2:11" ht="17.399999999999999">
      <c r="B85" s="19"/>
      <c r="C85" s="19"/>
      <c r="D85" s="19"/>
      <c r="E85" s="19"/>
      <c r="F85" s="19"/>
      <c r="G85" s="19"/>
      <c r="H85" s="19"/>
      <c r="I85" s="19"/>
      <c r="J85" s="19"/>
      <c r="K85" s="19"/>
    </row>
    <row r="86" spans="2:11" ht="17.399999999999999">
      <c r="B86" s="19"/>
      <c r="C86" s="19"/>
      <c r="D86" s="19"/>
      <c r="E86" s="19"/>
      <c r="F86" s="19"/>
      <c r="G86" s="19"/>
      <c r="H86" s="19"/>
      <c r="I86" s="19"/>
      <c r="J86" s="19"/>
      <c r="K86" s="19"/>
    </row>
    <row r="87" spans="2:11" ht="17.399999999999999">
      <c r="B87" s="19"/>
      <c r="C87" s="19"/>
      <c r="D87" s="19"/>
      <c r="E87" s="19"/>
      <c r="F87" s="19"/>
      <c r="G87" s="19"/>
      <c r="H87" s="19"/>
      <c r="I87" s="19"/>
      <c r="J87" s="19"/>
      <c r="K87" s="19"/>
    </row>
    <row r="88" spans="2:11" ht="17.399999999999999">
      <c r="B88" s="19"/>
      <c r="C88" s="19"/>
      <c r="D88" s="19"/>
      <c r="E88" s="19"/>
      <c r="F88" s="19"/>
      <c r="G88" s="19"/>
      <c r="H88" s="19"/>
      <c r="I88" s="19"/>
      <c r="J88" s="19"/>
      <c r="K88" s="19"/>
    </row>
    <row r="89" spans="2:11" ht="17.399999999999999">
      <c r="B89" s="19"/>
      <c r="C89" s="19"/>
      <c r="D89" s="19"/>
      <c r="E89" s="19"/>
      <c r="F89" s="19"/>
      <c r="G89" s="19"/>
      <c r="H89" s="19"/>
      <c r="I89" s="19"/>
      <c r="J89" s="19"/>
      <c r="K89" s="19"/>
    </row>
    <row r="90" spans="2:11" ht="17.399999999999999">
      <c r="B90" s="19"/>
      <c r="C90" s="19"/>
      <c r="D90" s="19"/>
      <c r="E90" s="19"/>
      <c r="F90" s="19"/>
      <c r="G90" s="19"/>
      <c r="H90" s="19"/>
      <c r="I90" s="19"/>
      <c r="J90" s="19"/>
      <c r="K90" s="19"/>
    </row>
    <row r="91" spans="2:11" ht="17.399999999999999">
      <c r="B91" s="19"/>
      <c r="C91" s="19"/>
      <c r="D91" s="19"/>
      <c r="E91" s="19"/>
      <c r="F91" s="19"/>
      <c r="G91" s="19"/>
      <c r="H91" s="19"/>
      <c r="I91" s="19"/>
      <c r="J91" s="19"/>
      <c r="K91" s="19"/>
    </row>
    <row r="92" spans="2:11" ht="17.399999999999999">
      <c r="B92" s="19"/>
      <c r="C92" s="19"/>
      <c r="D92" s="19"/>
      <c r="E92" s="19"/>
      <c r="F92" s="19"/>
      <c r="G92" s="19"/>
      <c r="H92" s="19"/>
      <c r="I92" s="19"/>
      <c r="J92" s="19"/>
      <c r="K92" s="19"/>
    </row>
    <row r="93" spans="2:11" ht="17.399999999999999">
      <c r="B93" s="19"/>
      <c r="C93" s="19"/>
      <c r="D93" s="19"/>
      <c r="E93" s="19"/>
      <c r="F93" s="19"/>
      <c r="G93" s="19"/>
      <c r="H93" s="19"/>
      <c r="I93" s="19"/>
      <c r="J93" s="19"/>
      <c r="K93" s="19"/>
    </row>
    <row r="94" spans="2:11" ht="17.399999999999999">
      <c r="B94" s="19"/>
      <c r="C94" s="19"/>
      <c r="D94" s="19"/>
      <c r="E94" s="19"/>
      <c r="F94" s="19"/>
      <c r="G94" s="19"/>
      <c r="H94" s="19"/>
      <c r="I94" s="19"/>
      <c r="J94" s="19"/>
      <c r="K94" s="19"/>
    </row>
    <row r="95" spans="2:11" ht="17.399999999999999">
      <c r="B95" s="19"/>
      <c r="C95" s="19"/>
      <c r="D95" s="19"/>
      <c r="E95" s="19"/>
      <c r="F95" s="19"/>
      <c r="G95" s="19"/>
      <c r="H95" s="19"/>
      <c r="I95" s="19"/>
      <c r="J95" s="19"/>
      <c r="K95" s="19"/>
    </row>
    <row r="96" spans="2:11" ht="17.399999999999999">
      <c r="B96" s="19"/>
      <c r="C96" s="19"/>
      <c r="D96" s="19"/>
      <c r="E96" s="19"/>
      <c r="F96" s="19"/>
      <c r="G96" s="19"/>
      <c r="H96" s="19"/>
      <c r="I96" s="19"/>
      <c r="J96" s="19"/>
      <c r="K96" s="19"/>
    </row>
    <row r="97" spans="2:11" ht="17.399999999999999">
      <c r="B97" s="19"/>
      <c r="C97" s="19"/>
      <c r="D97" s="19"/>
      <c r="E97" s="19"/>
      <c r="F97" s="19"/>
      <c r="G97" s="19"/>
      <c r="H97" s="19"/>
      <c r="I97" s="19"/>
      <c r="J97" s="19"/>
      <c r="K97" s="19"/>
    </row>
    <row r="98" spans="2:11" ht="17.399999999999999">
      <c r="B98" s="19"/>
      <c r="C98" s="19"/>
      <c r="D98" s="19"/>
      <c r="E98" s="19"/>
      <c r="F98" s="19"/>
      <c r="G98" s="19"/>
      <c r="H98" s="19"/>
      <c r="I98" s="19"/>
      <c r="J98" s="19"/>
      <c r="K98" s="19"/>
    </row>
    <row r="99" spans="2:11" ht="17.399999999999999">
      <c r="B99" s="19"/>
      <c r="C99" s="19"/>
      <c r="D99" s="19"/>
      <c r="E99" s="19"/>
      <c r="F99" s="19"/>
      <c r="G99" s="19"/>
      <c r="H99" s="19"/>
      <c r="I99" s="19"/>
      <c r="J99" s="19"/>
      <c r="K99" s="19"/>
    </row>
    <row r="100" spans="2:11" ht="17.399999999999999">
      <c r="B100" s="19"/>
      <c r="C100" s="19"/>
      <c r="D100" s="19"/>
      <c r="E100" s="19"/>
      <c r="F100" s="19"/>
      <c r="G100" s="19"/>
      <c r="H100" s="19"/>
      <c r="I100" s="19"/>
      <c r="J100" s="19"/>
      <c r="K100" s="19"/>
    </row>
    <row r="101" spans="2:11" ht="17.399999999999999">
      <c r="B101" s="19"/>
      <c r="C101" s="19"/>
      <c r="D101" s="19"/>
      <c r="E101" s="19"/>
      <c r="F101" s="19"/>
      <c r="G101" s="19"/>
      <c r="H101" s="19"/>
      <c r="I101" s="19"/>
      <c r="J101" s="19"/>
      <c r="K101" s="19"/>
    </row>
    <row r="102" spans="2:11" ht="17.399999999999999">
      <c r="B102" s="19"/>
      <c r="C102" s="19"/>
      <c r="D102" s="19"/>
      <c r="E102" s="19"/>
      <c r="F102" s="19"/>
      <c r="G102" s="19"/>
      <c r="H102" s="19"/>
      <c r="I102" s="19"/>
      <c r="J102" s="19"/>
      <c r="K102" s="19"/>
    </row>
    <row r="103" spans="2:11" ht="17.399999999999999">
      <c r="B103" s="19"/>
      <c r="C103" s="19"/>
      <c r="D103" s="19"/>
      <c r="E103" s="19"/>
      <c r="F103" s="19"/>
      <c r="G103" s="19"/>
      <c r="H103" s="19"/>
      <c r="I103" s="19"/>
      <c r="J103" s="19"/>
      <c r="K103" s="19"/>
    </row>
    <row r="104" spans="2:11" ht="17.399999999999999">
      <c r="B104" s="19"/>
      <c r="C104" s="19"/>
      <c r="D104" s="19"/>
      <c r="E104" s="19"/>
      <c r="F104" s="19"/>
      <c r="G104" s="19"/>
      <c r="H104" s="19"/>
      <c r="I104" s="19"/>
      <c r="J104" s="19"/>
      <c r="K104" s="19"/>
    </row>
    <row r="105" spans="2:11" ht="17.399999999999999">
      <c r="B105" s="19"/>
      <c r="C105" s="19"/>
      <c r="D105" s="19"/>
      <c r="E105" s="19"/>
      <c r="F105" s="19"/>
      <c r="G105" s="19"/>
      <c r="H105" s="19"/>
      <c r="I105" s="19"/>
      <c r="J105" s="19"/>
      <c r="K105" s="19"/>
    </row>
    <row r="106" spans="2:11" ht="17.399999999999999">
      <c r="B106" s="19"/>
      <c r="C106" s="19"/>
      <c r="D106" s="19"/>
      <c r="E106" s="19"/>
      <c r="F106" s="19"/>
      <c r="G106" s="19"/>
      <c r="H106" s="19"/>
      <c r="I106" s="19"/>
      <c r="J106" s="19"/>
      <c r="K106" s="19"/>
    </row>
    <row r="107" spans="2:11" ht="17.399999999999999">
      <c r="B107" s="19"/>
      <c r="C107" s="19"/>
      <c r="D107" s="19"/>
      <c r="E107" s="19"/>
      <c r="F107" s="19"/>
      <c r="G107" s="19"/>
      <c r="H107" s="19"/>
      <c r="I107" s="19"/>
      <c r="J107" s="19"/>
      <c r="K107" s="19"/>
    </row>
    <row r="108" spans="2:11" ht="17.399999999999999">
      <c r="B108" s="19"/>
      <c r="C108" s="19"/>
      <c r="D108" s="19"/>
      <c r="E108" s="19"/>
      <c r="F108" s="19"/>
      <c r="G108" s="19"/>
      <c r="H108" s="19"/>
      <c r="I108" s="19"/>
      <c r="J108" s="19"/>
      <c r="K108" s="19"/>
    </row>
    <row r="109" spans="2:11" ht="17.399999999999999">
      <c r="B109" s="19"/>
      <c r="C109" s="19"/>
      <c r="D109" s="19"/>
      <c r="E109" s="19"/>
      <c r="F109" s="19"/>
      <c r="G109" s="19"/>
      <c r="H109" s="19"/>
      <c r="I109" s="19"/>
      <c r="J109" s="19"/>
      <c r="K109" s="19"/>
    </row>
    <row r="110" spans="2:11" ht="17.399999999999999">
      <c r="B110" s="19"/>
      <c r="C110" s="19"/>
      <c r="D110" s="19"/>
      <c r="E110" s="19"/>
      <c r="F110" s="19"/>
      <c r="G110" s="19"/>
      <c r="H110" s="19"/>
      <c r="I110" s="19"/>
      <c r="J110" s="19"/>
      <c r="K110" s="19"/>
    </row>
    <row r="111" spans="2:11" ht="17.399999999999999">
      <c r="B111" s="19"/>
      <c r="C111" s="19"/>
      <c r="D111" s="19"/>
      <c r="E111" s="19"/>
      <c r="F111" s="19"/>
      <c r="G111" s="19"/>
      <c r="H111" s="19"/>
      <c r="I111" s="19"/>
      <c r="J111" s="19"/>
      <c r="K111" s="19"/>
    </row>
    <row r="112" spans="2:11" ht="17.399999999999999">
      <c r="B112" s="19"/>
      <c r="C112" s="19"/>
      <c r="D112" s="19"/>
      <c r="E112" s="19"/>
      <c r="F112" s="19"/>
      <c r="G112" s="19"/>
      <c r="H112" s="19"/>
      <c r="I112" s="19"/>
      <c r="J112" s="19"/>
      <c r="K112" s="19"/>
    </row>
    <row r="113" spans="2:11" ht="17.399999999999999">
      <c r="B113" s="19"/>
      <c r="C113" s="19"/>
      <c r="D113" s="19"/>
      <c r="E113" s="19"/>
      <c r="F113" s="19"/>
      <c r="G113" s="19"/>
      <c r="H113" s="19"/>
      <c r="I113" s="19"/>
      <c r="J113" s="19"/>
      <c r="K113" s="19"/>
    </row>
    <row r="114" spans="2:11" ht="17.399999999999999">
      <c r="B114" s="19"/>
      <c r="C114" s="19"/>
      <c r="D114" s="19"/>
      <c r="E114" s="19"/>
      <c r="F114" s="19"/>
      <c r="G114" s="19"/>
      <c r="H114" s="19"/>
      <c r="I114" s="19"/>
      <c r="J114" s="19"/>
      <c r="K114" s="19"/>
    </row>
    <row r="115" spans="2:11" ht="17.399999999999999">
      <c r="B115" s="19"/>
      <c r="C115" s="19"/>
      <c r="D115" s="19"/>
      <c r="E115" s="19"/>
      <c r="F115" s="19"/>
      <c r="G115" s="19"/>
      <c r="H115" s="19"/>
      <c r="I115" s="19"/>
      <c r="J115" s="19"/>
      <c r="K115" s="19"/>
    </row>
    <row r="116" spans="2:11" ht="17.399999999999999">
      <c r="B116" s="19"/>
      <c r="C116" s="19"/>
      <c r="D116" s="19"/>
      <c r="E116" s="19"/>
      <c r="F116" s="19"/>
      <c r="G116" s="19"/>
      <c r="H116" s="19"/>
      <c r="I116" s="19"/>
      <c r="J116" s="19"/>
      <c r="K116" s="19"/>
    </row>
    <row r="117" spans="2:11" ht="17.399999999999999">
      <c r="B117" s="19"/>
      <c r="C117" s="19"/>
      <c r="D117" s="19"/>
      <c r="E117" s="19"/>
      <c r="F117" s="19"/>
      <c r="G117" s="19"/>
      <c r="H117" s="19"/>
      <c r="I117" s="19"/>
      <c r="J117" s="19"/>
      <c r="K117" s="19"/>
    </row>
    <row r="118" spans="2:11" ht="17.399999999999999">
      <c r="B118" s="19"/>
      <c r="C118" s="19"/>
      <c r="D118" s="19"/>
      <c r="E118" s="19"/>
      <c r="F118" s="19"/>
      <c r="G118" s="19"/>
      <c r="H118" s="19"/>
      <c r="I118" s="19"/>
      <c r="J118" s="19"/>
      <c r="K118" s="19"/>
    </row>
    <row r="119" spans="2:11" ht="17.399999999999999">
      <c r="B119" s="19"/>
      <c r="C119" s="19"/>
      <c r="D119" s="19"/>
      <c r="E119" s="19"/>
      <c r="F119" s="19"/>
      <c r="G119" s="19"/>
      <c r="H119" s="19"/>
      <c r="I119" s="19"/>
      <c r="J119" s="19"/>
      <c r="K119" s="19"/>
    </row>
    <row r="120" spans="2:11" ht="17.399999999999999">
      <c r="B120" s="19"/>
      <c r="C120" s="19"/>
      <c r="D120" s="19"/>
      <c r="E120" s="19"/>
      <c r="F120" s="19"/>
      <c r="G120" s="19"/>
      <c r="H120" s="19"/>
      <c r="I120" s="19"/>
      <c r="J120" s="19"/>
      <c r="K120" s="19"/>
    </row>
    <row r="121" spans="2:11" ht="17.399999999999999">
      <c r="B121" s="19"/>
      <c r="C121" s="19"/>
      <c r="D121" s="19"/>
      <c r="E121" s="19"/>
      <c r="F121" s="19"/>
      <c r="G121" s="19"/>
      <c r="H121" s="19"/>
      <c r="I121" s="19"/>
      <c r="J121" s="19"/>
      <c r="K121" s="19"/>
    </row>
    <row r="122" spans="2:11" ht="17.399999999999999">
      <c r="B122" s="19"/>
      <c r="C122" s="19"/>
      <c r="D122" s="19"/>
      <c r="E122" s="19"/>
      <c r="F122" s="19"/>
      <c r="G122" s="19"/>
      <c r="H122" s="19"/>
      <c r="I122" s="19"/>
      <c r="J122" s="19"/>
      <c r="K122" s="19"/>
    </row>
    <row r="123" spans="2:11" ht="17.399999999999999">
      <c r="B123" s="19"/>
      <c r="C123" s="19"/>
      <c r="D123" s="19"/>
      <c r="E123" s="19"/>
      <c r="F123" s="19"/>
      <c r="G123" s="19"/>
      <c r="H123" s="19"/>
      <c r="I123" s="19"/>
      <c r="J123" s="19"/>
      <c r="K123" s="19"/>
    </row>
    <row r="124" spans="2:11" ht="17.399999999999999">
      <c r="B124" s="19"/>
      <c r="C124" s="19"/>
      <c r="D124" s="19"/>
      <c r="E124" s="19"/>
      <c r="F124" s="19"/>
      <c r="G124" s="19"/>
      <c r="H124" s="19"/>
      <c r="I124" s="19"/>
      <c r="J124" s="19"/>
      <c r="K124" s="19"/>
    </row>
    <row r="125" spans="2:11" ht="17.399999999999999">
      <c r="B125" s="19"/>
      <c r="C125" s="19"/>
      <c r="D125" s="19"/>
      <c r="E125" s="19"/>
      <c r="F125" s="19"/>
      <c r="G125" s="19"/>
      <c r="H125" s="19"/>
      <c r="I125" s="19"/>
      <c r="J125" s="19"/>
      <c r="K125" s="19"/>
    </row>
    <row r="126" spans="2:11" ht="17.399999999999999">
      <c r="B126" s="19"/>
      <c r="C126" s="19"/>
      <c r="D126" s="19"/>
      <c r="E126" s="19"/>
      <c r="F126" s="19"/>
      <c r="G126" s="19"/>
      <c r="H126" s="19"/>
      <c r="I126" s="19"/>
      <c r="J126" s="19"/>
      <c r="K126" s="19"/>
    </row>
    <row r="127" spans="2:11" ht="17.399999999999999">
      <c r="B127" s="19"/>
      <c r="C127" s="19"/>
      <c r="D127" s="19"/>
      <c r="E127" s="19"/>
      <c r="F127" s="19"/>
      <c r="G127" s="19"/>
      <c r="H127" s="19"/>
      <c r="I127" s="19"/>
      <c r="J127" s="19"/>
      <c r="K127" s="19"/>
    </row>
    <row r="128" spans="2:11" ht="17.399999999999999">
      <c r="B128" s="19"/>
      <c r="C128" s="19"/>
      <c r="D128" s="19"/>
      <c r="E128" s="19"/>
      <c r="F128" s="19"/>
      <c r="G128" s="19"/>
      <c r="H128" s="19"/>
      <c r="I128" s="19"/>
      <c r="J128" s="19"/>
      <c r="K128" s="19"/>
    </row>
    <row r="129" spans="2:11" ht="17.399999999999999">
      <c r="B129" s="19"/>
      <c r="C129" s="19"/>
      <c r="D129" s="19"/>
      <c r="E129" s="19"/>
      <c r="F129" s="19"/>
      <c r="G129" s="19"/>
      <c r="H129" s="19"/>
      <c r="I129" s="19"/>
      <c r="J129" s="19"/>
      <c r="K129" s="19"/>
    </row>
    <row r="130" spans="2:11" ht="17.399999999999999">
      <c r="B130" s="19"/>
      <c r="C130" s="19"/>
      <c r="D130" s="19"/>
      <c r="E130" s="19"/>
      <c r="F130" s="19"/>
      <c r="G130" s="19"/>
      <c r="H130" s="19"/>
      <c r="I130" s="19"/>
      <c r="J130" s="19"/>
      <c r="K130" s="19"/>
    </row>
    <row r="131" spans="2:11" ht="17.399999999999999">
      <c r="B131" s="19"/>
      <c r="C131" s="19"/>
      <c r="D131" s="19"/>
      <c r="E131" s="19"/>
      <c r="F131" s="19"/>
      <c r="G131" s="19"/>
      <c r="H131" s="19"/>
      <c r="I131" s="19"/>
      <c r="J131" s="19"/>
      <c r="K131" s="19"/>
    </row>
    <row r="132" spans="2:11" ht="17.399999999999999">
      <c r="B132" s="19"/>
      <c r="C132" s="19"/>
      <c r="D132" s="19"/>
      <c r="E132" s="19"/>
      <c r="F132" s="19"/>
      <c r="G132" s="19"/>
      <c r="H132" s="19"/>
      <c r="I132" s="19"/>
      <c r="J132" s="19"/>
      <c r="K132" s="19"/>
    </row>
    <row r="133" spans="2:11" ht="17.399999999999999">
      <c r="B133" s="19"/>
      <c r="C133" s="19"/>
      <c r="D133" s="19"/>
      <c r="E133" s="19"/>
      <c r="F133" s="19"/>
      <c r="G133" s="19"/>
      <c r="H133" s="19"/>
      <c r="I133" s="19"/>
      <c r="J133" s="19"/>
      <c r="K133" s="19"/>
    </row>
    <row r="134" spans="2:11" ht="17.399999999999999">
      <c r="B134" s="19"/>
      <c r="C134" s="19"/>
      <c r="D134" s="19"/>
      <c r="E134" s="19"/>
      <c r="F134" s="19"/>
      <c r="G134" s="19"/>
      <c r="H134" s="19"/>
      <c r="I134" s="19"/>
      <c r="J134" s="19"/>
      <c r="K134" s="19"/>
    </row>
    <row r="135" spans="2:11" ht="17.399999999999999">
      <c r="B135" s="19"/>
      <c r="C135" s="19"/>
      <c r="D135" s="19"/>
      <c r="E135" s="19"/>
      <c r="F135" s="19"/>
      <c r="G135" s="19"/>
      <c r="H135" s="19"/>
      <c r="I135" s="19"/>
      <c r="J135" s="19"/>
      <c r="K135" s="19"/>
    </row>
    <row r="136" spans="2:11" ht="17.399999999999999">
      <c r="B136" s="19"/>
      <c r="C136" s="19"/>
      <c r="D136" s="19"/>
      <c r="E136" s="19"/>
      <c r="F136" s="19"/>
      <c r="G136" s="19"/>
      <c r="H136" s="19"/>
      <c r="I136" s="19"/>
      <c r="J136" s="19"/>
      <c r="K136" s="19"/>
    </row>
    <row r="137" spans="2:11" ht="17.399999999999999">
      <c r="B137" s="19"/>
      <c r="C137" s="19"/>
      <c r="D137" s="19"/>
      <c r="E137" s="19"/>
      <c r="F137" s="19"/>
      <c r="G137" s="19"/>
      <c r="H137" s="19"/>
      <c r="I137" s="19"/>
      <c r="J137" s="19"/>
      <c r="K137" s="19"/>
    </row>
    <row r="138" spans="2:11" ht="17.399999999999999">
      <c r="B138" s="19"/>
      <c r="C138" s="19"/>
      <c r="D138" s="19"/>
      <c r="E138" s="19"/>
      <c r="F138" s="19"/>
      <c r="G138" s="19"/>
      <c r="H138" s="19"/>
      <c r="I138" s="19"/>
      <c r="J138" s="19"/>
      <c r="K138" s="19"/>
    </row>
    <row r="139" spans="2:11" ht="17.399999999999999">
      <c r="B139" s="19"/>
      <c r="C139" s="19"/>
      <c r="D139" s="19"/>
      <c r="E139" s="19"/>
      <c r="F139" s="19"/>
      <c r="G139" s="19"/>
      <c r="H139" s="19"/>
      <c r="I139" s="19"/>
      <c r="J139" s="19"/>
      <c r="K139" s="19"/>
    </row>
    <row r="140" spans="2:11" ht="17.399999999999999">
      <c r="B140" s="19"/>
      <c r="C140" s="19"/>
      <c r="D140" s="19"/>
      <c r="E140" s="19"/>
      <c r="F140" s="19"/>
      <c r="G140" s="19"/>
      <c r="H140" s="19"/>
      <c r="I140" s="19"/>
      <c r="J140" s="19"/>
      <c r="K140" s="19"/>
    </row>
    <row r="141" spans="2:11" ht="17.399999999999999">
      <c r="B141" s="19"/>
      <c r="C141" s="19"/>
      <c r="D141" s="19"/>
      <c r="E141" s="19"/>
      <c r="F141" s="19"/>
      <c r="G141" s="19"/>
      <c r="H141" s="19"/>
      <c r="I141" s="19"/>
      <c r="J141" s="19"/>
      <c r="K141" s="19"/>
    </row>
    <row r="142" spans="2:11" ht="17.399999999999999">
      <c r="B142" s="19"/>
      <c r="C142" s="19"/>
      <c r="D142" s="19"/>
      <c r="E142" s="19"/>
      <c r="F142" s="19"/>
      <c r="G142" s="19"/>
      <c r="H142" s="19"/>
      <c r="I142" s="19"/>
      <c r="J142" s="19"/>
      <c r="K142" s="19"/>
    </row>
    <row r="143" spans="2:11" ht="17.399999999999999">
      <c r="B143" s="19"/>
      <c r="C143" s="19"/>
      <c r="D143" s="19"/>
      <c r="E143" s="19"/>
      <c r="F143" s="19"/>
      <c r="G143" s="19"/>
      <c r="H143" s="19"/>
      <c r="I143" s="19"/>
      <c r="J143" s="19"/>
      <c r="K143" s="19"/>
    </row>
    <row r="144" spans="2:11" ht="17.399999999999999">
      <c r="B144" s="19"/>
      <c r="C144" s="19"/>
      <c r="D144" s="19"/>
      <c r="E144" s="19"/>
      <c r="F144" s="19"/>
      <c r="G144" s="19"/>
      <c r="H144" s="19"/>
      <c r="I144" s="19"/>
      <c r="J144" s="19"/>
      <c r="K144" s="19"/>
    </row>
    <row r="145" spans="2:11" ht="17.399999999999999">
      <c r="B145" s="19"/>
      <c r="C145" s="19"/>
      <c r="D145" s="19"/>
      <c r="E145" s="19"/>
      <c r="F145" s="19"/>
      <c r="G145" s="19"/>
      <c r="H145" s="19"/>
      <c r="I145" s="19"/>
      <c r="J145" s="19"/>
      <c r="K145" s="19"/>
    </row>
    <row r="146" spans="2:11" ht="17.399999999999999">
      <c r="B146" s="19"/>
      <c r="C146" s="19"/>
      <c r="D146" s="19"/>
      <c r="E146" s="19"/>
      <c r="F146" s="19"/>
      <c r="G146" s="19"/>
      <c r="H146" s="19"/>
      <c r="I146" s="19"/>
      <c r="J146" s="19"/>
      <c r="K146" s="19"/>
    </row>
    <row r="147" spans="2:11" ht="17.399999999999999">
      <c r="B147" s="19"/>
      <c r="C147" s="19"/>
      <c r="D147" s="19"/>
      <c r="E147" s="19"/>
      <c r="F147" s="19"/>
      <c r="G147" s="19"/>
      <c r="H147" s="19"/>
      <c r="I147" s="19"/>
      <c r="J147" s="19"/>
      <c r="K147" s="19"/>
    </row>
    <row r="148" spans="2:11" ht="17.399999999999999">
      <c r="B148" s="19"/>
      <c r="C148" s="19"/>
      <c r="D148" s="19"/>
      <c r="E148" s="19"/>
      <c r="F148" s="19"/>
      <c r="G148" s="19"/>
      <c r="H148" s="19"/>
      <c r="I148" s="19"/>
      <c r="J148" s="19"/>
      <c r="K148" s="19"/>
    </row>
    <row r="149" spans="2:11" ht="17.399999999999999">
      <c r="B149" s="19"/>
      <c r="C149" s="19"/>
      <c r="D149" s="19"/>
      <c r="E149" s="19"/>
      <c r="F149" s="19"/>
      <c r="G149" s="19"/>
      <c r="H149" s="19"/>
      <c r="I149" s="19"/>
      <c r="J149" s="19"/>
      <c r="K149" s="19"/>
    </row>
    <row r="150" spans="2:11" ht="17.399999999999999">
      <c r="B150" s="19"/>
      <c r="C150" s="19"/>
      <c r="D150" s="19"/>
      <c r="E150" s="19"/>
      <c r="F150" s="19"/>
      <c r="G150" s="19"/>
      <c r="H150" s="19"/>
      <c r="I150" s="19"/>
      <c r="J150" s="19"/>
      <c r="K150" s="19"/>
    </row>
    <row r="151" spans="2:11" ht="17.399999999999999">
      <c r="B151" s="19"/>
      <c r="C151" s="19"/>
      <c r="D151" s="19"/>
      <c r="E151" s="19"/>
      <c r="F151" s="19"/>
      <c r="G151" s="19"/>
      <c r="H151" s="19"/>
      <c r="I151" s="19"/>
      <c r="J151" s="19"/>
      <c r="K151" s="19"/>
    </row>
    <row r="152" spans="2:11" ht="17.399999999999999">
      <c r="B152" s="19"/>
      <c r="C152" s="19"/>
      <c r="D152" s="19"/>
      <c r="E152" s="19"/>
      <c r="F152" s="19"/>
      <c r="G152" s="19"/>
      <c r="H152" s="19"/>
      <c r="I152" s="19"/>
      <c r="J152" s="19"/>
      <c r="K152" s="19"/>
    </row>
    <row r="153" spans="2:11" ht="17.399999999999999">
      <c r="B153" s="19"/>
      <c r="C153" s="19"/>
      <c r="D153" s="19"/>
      <c r="E153" s="19"/>
      <c r="F153" s="19"/>
      <c r="G153" s="19"/>
      <c r="H153" s="19"/>
      <c r="I153" s="19"/>
      <c r="J153" s="19"/>
      <c r="K153" s="19"/>
    </row>
    <row r="154" spans="2:11" ht="17.399999999999999">
      <c r="B154" s="19"/>
      <c r="C154" s="19"/>
      <c r="D154" s="19"/>
      <c r="E154" s="19"/>
      <c r="F154" s="19"/>
      <c r="G154" s="19"/>
      <c r="H154" s="19"/>
      <c r="I154" s="19"/>
      <c r="J154" s="19"/>
      <c r="K154" s="19"/>
    </row>
    <row r="155" spans="2:11" ht="17.399999999999999">
      <c r="B155" s="19"/>
      <c r="C155" s="19"/>
      <c r="D155" s="19"/>
      <c r="E155" s="19"/>
      <c r="F155" s="19"/>
      <c r="G155" s="19"/>
      <c r="H155" s="19"/>
      <c r="I155" s="19"/>
      <c r="J155" s="19"/>
      <c r="K155" s="19"/>
    </row>
    <row r="156" spans="2:11" ht="17.399999999999999">
      <c r="B156" s="19"/>
      <c r="C156" s="19"/>
      <c r="D156" s="19"/>
      <c r="E156" s="19"/>
      <c r="F156" s="19"/>
      <c r="G156" s="19"/>
      <c r="H156" s="19"/>
      <c r="I156" s="19"/>
      <c r="J156" s="19"/>
      <c r="K156" s="19"/>
    </row>
    <row r="157" spans="2:11" ht="17.399999999999999">
      <c r="B157" s="19"/>
      <c r="C157" s="19"/>
      <c r="D157" s="19"/>
      <c r="E157" s="19"/>
      <c r="F157" s="19"/>
      <c r="G157" s="19"/>
      <c r="H157" s="19"/>
      <c r="I157" s="19"/>
      <c r="J157" s="19"/>
      <c r="K157" s="19"/>
    </row>
    <row r="158" spans="2:11" ht="17.399999999999999">
      <c r="B158" s="19"/>
      <c r="C158" s="19"/>
      <c r="D158" s="19"/>
      <c r="E158" s="19"/>
      <c r="F158" s="19"/>
      <c r="G158" s="19"/>
      <c r="H158" s="19"/>
      <c r="I158" s="19"/>
      <c r="J158" s="19"/>
      <c r="K158" s="19"/>
    </row>
    <row r="159" spans="2:11" ht="17.399999999999999">
      <c r="B159" s="19"/>
      <c r="C159" s="19"/>
      <c r="D159" s="19"/>
      <c r="E159" s="19"/>
      <c r="F159" s="19"/>
      <c r="G159" s="19"/>
      <c r="H159" s="19"/>
      <c r="I159" s="19"/>
      <c r="J159" s="19"/>
      <c r="K159" s="19"/>
    </row>
    <row r="160" spans="2:11" ht="17.399999999999999">
      <c r="B160" s="19"/>
      <c r="C160" s="19"/>
      <c r="D160" s="19"/>
      <c r="E160" s="19"/>
      <c r="F160" s="19"/>
      <c r="G160" s="19"/>
      <c r="H160" s="19"/>
      <c r="I160" s="19"/>
      <c r="J160" s="19"/>
      <c r="K160" s="19"/>
    </row>
    <row r="161" spans="2:11" ht="17.399999999999999">
      <c r="B161" s="19"/>
      <c r="C161" s="19"/>
      <c r="D161" s="19"/>
      <c r="E161" s="19"/>
      <c r="F161" s="19"/>
      <c r="G161" s="19"/>
      <c r="H161" s="19"/>
      <c r="I161" s="19"/>
      <c r="J161" s="19"/>
      <c r="K161" s="19"/>
    </row>
    <row r="162" spans="2:11" ht="17.399999999999999">
      <c r="B162" s="19"/>
      <c r="C162" s="19"/>
      <c r="D162" s="19"/>
      <c r="E162" s="19"/>
      <c r="F162" s="19"/>
      <c r="G162" s="19"/>
      <c r="H162" s="19"/>
      <c r="I162" s="19"/>
      <c r="J162" s="19"/>
      <c r="K162" s="19"/>
    </row>
    <row r="163" spans="2:11" ht="17.399999999999999">
      <c r="B163" s="19"/>
      <c r="C163" s="19"/>
      <c r="D163" s="19"/>
      <c r="E163" s="19"/>
      <c r="F163" s="19"/>
      <c r="G163" s="19"/>
      <c r="H163" s="19"/>
      <c r="I163" s="19"/>
      <c r="J163" s="19"/>
      <c r="K163" s="19"/>
    </row>
    <row r="164" spans="2:11" ht="17.399999999999999">
      <c r="B164" s="19"/>
      <c r="C164" s="19"/>
      <c r="D164" s="19"/>
      <c r="E164" s="19"/>
      <c r="F164" s="19"/>
      <c r="G164" s="19"/>
      <c r="H164" s="19"/>
      <c r="I164" s="19"/>
      <c r="J164" s="19"/>
      <c r="K164" s="19"/>
    </row>
    <row r="165" spans="2:11" ht="17.399999999999999">
      <c r="B165" s="19"/>
      <c r="C165" s="19"/>
      <c r="D165" s="19"/>
      <c r="E165" s="19"/>
      <c r="F165" s="19"/>
      <c r="G165" s="19"/>
      <c r="H165" s="19"/>
      <c r="I165" s="19"/>
      <c r="J165" s="19"/>
      <c r="K165" s="19"/>
    </row>
    <row r="166" spans="2:11" ht="17.399999999999999">
      <c r="B166" s="19"/>
      <c r="C166" s="19"/>
      <c r="D166" s="19"/>
      <c r="E166" s="19"/>
      <c r="F166" s="19"/>
      <c r="G166" s="19"/>
      <c r="H166" s="19"/>
      <c r="I166" s="19"/>
      <c r="J166" s="19"/>
      <c r="K166" s="19"/>
    </row>
    <row r="167" spans="2:11" ht="17.399999999999999">
      <c r="B167" s="19"/>
      <c r="C167" s="19"/>
      <c r="D167" s="19"/>
      <c r="E167" s="19"/>
      <c r="F167" s="19"/>
      <c r="G167" s="19"/>
      <c r="H167" s="19"/>
      <c r="I167" s="19"/>
      <c r="J167" s="19"/>
      <c r="K167" s="19"/>
    </row>
    <row r="168" spans="2:11" ht="17.399999999999999">
      <c r="B168" s="19"/>
      <c r="C168" s="19"/>
      <c r="D168" s="19"/>
      <c r="E168" s="19"/>
      <c r="F168" s="19"/>
      <c r="G168" s="19"/>
      <c r="H168" s="19"/>
      <c r="I168" s="19"/>
      <c r="J168" s="19"/>
      <c r="K168" s="19"/>
    </row>
    <row r="169" spans="2:11" ht="17.399999999999999">
      <c r="K169" s="19"/>
    </row>
    <row r="170" spans="2:11" ht="17.399999999999999">
      <c r="K170" s="19"/>
    </row>
    <row r="171" spans="2:11" ht="17.399999999999999">
      <c r="K171" s="19"/>
    </row>
    <row r="172" spans="2:11" ht="17.399999999999999">
      <c r="K172" s="19"/>
    </row>
    <row r="173" spans="2:11" ht="17.399999999999999">
      <c r="K173" s="19"/>
    </row>
    <row r="174" spans="2:11" ht="17.399999999999999">
      <c r="K174" s="19"/>
    </row>
    <row r="175" spans="2:11" ht="17.399999999999999">
      <c r="K175" s="19"/>
    </row>
    <row r="176" spans="2:11" ht="17.399999999999999">
      <c r="B176" s="19"/>
      <c r="C176" s="19"/>
      <c r="D176" s="19"/>
      <c r="E176" s="19"/>
      <c r="F176" s="19"/>
      <c r="G176" s="19"/>
      <c r="H176" s="19"/>
      <c r="I176" s="19"/>
      <c r="J176" s="19"/>
      <c r="K176" s="19"/>
    </row>
    <row r="177" spans="2:11" ht="17.399999999999999">
      <c r="B177" s="19"/>
      <c r="C177" s="19"/>
      <c r="D177" s="19"/>
      <c r="E177" s="19"/>
      <c r="F177" s="19"/>
      <c r="G177" s="19"/>
      <c r="H177" s="19"/>
      <c r="I177" s="19"/>
      <c r="J177" s="19"/>
      <c r="K177" s="19"/>
    </row>
    <row r="178" spans="2:11" ht="17.399999999999999">
      <c r="B178" s="19"/>
      <c r="C178" s="19"/>
      <c r="D178" s="19"/>
      <c r="E178" s="19"/>
      <c r="F178" s="19"/>
      <c r="G178" s="19"/>
      <c r="H178" s="19"/>
      <c r="I178" s="19"/>
      <c r="J178" s="19"/>
      <c r="K178" s="19"/>
    </row>
    <row r="179" spans="2:11" ht="17.399999999999999">
      <c r="B179" s="19"/>
      <c r="C179" s="19"/>
      <c r="D179" s="19"/>
      <c r="E179" s="19"/>
      <c r="F179" s="19"/>
      <c r="G179" s="19"/>
      <c r="H179" s="19"/>
      <c r="I179" s="19"/>
      <c r="J179" s="19"/>
      <c r="K179" s="19"/>
    </row>
    <row r="180" spans="2:11" ht="17.399999999999999">
      <c r="B180" s="19"/>
      <c r="C180" s="19"/>
      <c r="D180" s="19"/>
      <c r="E180" s="19"/>
      <c r="F180" s="19"/>
      <c r="G180" s="19"/>
      <c r="H180" s="19"/>
      <c r="I180" s="19"/>
      <c r="J180" s="19"/>
      <c r="K180" s="19"/>
    </row>
    <row r="181" spans="2:11" ht="17.399999999999999">
      <c r="B181" s="19"/>
      <c r="C181" s="19"/>
      <c r="D181" s="19"/>
      <c r="E181" s="19"/>
      <c r="F181" s="19"/>
      <c r="G181" s="19"/>
      <c r="H181" s="19"/>
      <c r="I181" s="19"/>
      <c r="J181" s="19"/>
      <c r="K181" s="19"/>
    </row>
    <row r="182" spans="2:11" ht="17.399999999999999">
      <c r="B182" s="19"/>
      <c r="C182" s="19"/>
      <c r="D182" s="19"/>
      <c r="E182" s="19"/>
      <c r="F182" s="19"/>
      <c r="G182" s="19"/>
      <c r="H182" s="19"/>
      <c r="I182" s="19"/>
      <c r="J182" s="19"/>
      <c r="K182" s="19"/>
    </row>
    <row r="183" spans="2:11" ht="17.399999999999999">
      <c r="B183" s="19"/>
      <c r="C183" s="19"/>
      <c r="D183" s="19"/>
      <c r="E183" s="19"/>
      <c r="F183" s="19"/>
      <c r="G183" s="19"/>
      <c r="H183" s="19"/>
      <c r="I183" s="19"/>
      <c r="J183" s="19"/>
      <c r="K183" s="19"/>
    </row>
    <row r="184" spans="2:11" ht="17.399999999999999">
      <c r="B184" s="19"/>
      <c r="C184" s="19"/>
      <c r="D184" s="19"/>
      <c r="E184" s="19"/>
      <c r="F184" s="19"/>
      <c r="G184" s="19"/>
      <c r="H184" s="19"/>
      <c r="I184" s="19"/>
      <c r="J184" s="19"/>
      <c r="K184" s="19"/>
    </row>
    <row r="185" spans="2:11" ht="17.399999999999999">
      <c r="B185" s="19"/>
      <c r="C185" s="19"/>
      <c r="D185" s="19"/>
      <c r="E185" s="19"/>
      <c r="F185" s="19"/>
      <c r="G185" s="19"/>
      <c r="H185" s="19"/>
      <c r="I185" s="19"/>
      <c r="J185" s="19"/>
      <c r="K185" s="19"/>
    </row>
    <row r="186" spans="2:11" ht="17.399999999999999">
      <c r="B186" s="19"/>
      <c r="C186" s="19"/>
      <c r="D186" s="19"/>
      <c r="E186" s="19"/>
      <c r="F186" s="19"/>
      <c r="G186" s="19"/>
      <c r="H186" s="19"/>
      <c r="I186" s="19"/>
      <c r="J186" s="19"/>
      <c r="K186" s="19"/>
    </row>
    <row r="187" spans="2:11" ht="17.399999999999999">
      <c r="B187" s="19"/>
      <c r="C187" s="19"/>
      <c r="D187" s="19"/>
      <c r="E187" s="19"/>
      <c r="F187" s="19"/>
      <c r="G187" s="19"/>
      <c r="H187" s="19"/>
      <c r="I187" s="19"/>
      <c r="J187" s="19"/>
      <c r="K187" s="19"/>
    </row>
    <row r="188" spans="2:11" ht="17.399999999999999">
      <c r="B188" s="19"/>
      <c r="C188" s="19"/>
      <c r="D188" s="19"/>
      <c r="E188" s="19"/>
      <c r="F188" s="19"/>
      <c r="G188" s="19"/>
      <c r="H188" s="19"/>
      <c r="I188" s="19"/>
      <c r="J188" s="19"/>
      <c r="K188" s="19"/>
    </row>
    <row r="189" spans="2:11" ht="17.399999999999999">
      <c r="B189" s="19"/>
      <c r="C189" s="19"/>
      <c r="D189" s="19"/>
      <c r="E189" s="19"/>
      <c r="F189" s="19"/>
      <c r="G189" s="19"/>
      <c r="H189" s="19"/>
      <c r="I189" s="19"/>
      <c r="J189" s="19"/>
      <c r="K189" s="19"/>
    </row>
    <row r="190" spans="2:11" ht="17.399999999999999">
      <c r="B190" s="19"/>
      <c r="C190" s="19"/>
      <c r="D190" s="19"/>
      <c r="E190" s="19"/>
      <c r="F190" s="19"/>
      <c r="G190" s="19"/>
      <c r="H190" s="19"/>
      <c r="I190" s="19"/>
      <c r="J190" s="19"/>
      <c r="K190" s="19"/>
    </row>
    <row r="191" spans="2:11" ht="17.399999999999999">
      <c r="B191" s="19"/>
      <c r="C191" s="19"/>
      <c r="D191" s="19"/>
      <c r="E191" s="19"/>
      <c r="F191" s="19"/>
      <c r="G191" s="19"/>
      <c r="H191" s="19"/>
      <c r="I191" s="19"/>
      <c r="J191" s="19"/>
      <c r="K191" s="19"/>
    </row>
    <row r="192" spans="2:11" ht="17.399999999999999">
      <c r="B192" s="19"/>
      <c r="C192" s="19"/>
      <c r="D192" s="19"/>
      <c r="E192" s="19"/>
      <c r="F192" s="19"/>
      <c r="G192" s="19"/>
      <c r="H192" s="19"/>
      <c r="I192" s="19"/>
      <c r="J192" s="19"/>
      <c r="K192" s="19"/>
    </row>
    <row r="193" spans="2:11" ht="17.399999999999999">
      <c r="B193" s="19"/>
      <c r="C193" s="19"/>
      <c r="D193" s="19"/>
      <c r="E193" s="19"/>
      <c r="F193" s="19"/>
      <c r="G193" s="19"/>
      <c r="H193" s="19"/>
      <c r="I193" s="19"/>
      <c r="J193" s="19"/>
      <c r="K193" s="19"/>
    </row>
    <row r="194" spans="2:11" ht="17.399999999999999">
      <c r="B194" s="19"/>
      <c r="C194" s="19"/>
      <c r="D194" s="19"/>
      <c r="E194" s="19"/>
      <c r="F194" s="19"/>
      <c r="G194" s="19"/>
      <c r="H194" s="19"/>
      <c r="I194" s="19"/>
      <c r="J194" s="19"/>
      <c r="K194" s="19"/>
    </row>
    <row r="195" spans="2:11" ht="17.399999999999999">
      <c r="B195" s="19"/>
      <c r="C195" s="19"/>
      <c r="D195" s="19"/>
      <c r="E195" s="19"/>
      <c r="F195" s="19"/>
      <c r="G195" s="19"/>
      <c r="H195" s="19"/>
      <c r="I195" s="19"/>
      <c r="J195" s="19"/>
      <c r="K195" s="19"/>
    </row>
    <row r="196" spans="2:11" ht="17.399999999999999">
      <c r="B196" s="19"/>
      <c r="C196" s="19"/>
      <c r="D196" s="19"/>
      <c r="E196" s="19"/>
      <c r="F196" s="19"/>
      <c r="G196" s="19"/>
      <c r="H196" s="19"/>
      <c r="I196" s="19"/>
      <c r="J196" s="19"/>
      <c r="K196" s="19"/>
    </row>
    <row r="197" spans="2:11" ht="17.399999999999999">
      <c r="B197" s="19"/>
      <c r="C197" s="19"/>
      <c r="D197" s="19"/>
      <c r="E197" s="19"/>
      <c r="F197" s="19"/>
      <c r="G197" s="19"/>
      <c r="H197" s="19"/>
      <c r="I197" s="19"/>
      <c r="J197" s="19"/>
      <c r="K197" s="19"/>
    </row>
    <row r="198" spans="2:11" ht="17.399999999999999">
      <c r="B198" s="19"/>
      <c r="C198" s="19"/>
      <c r="D198" s="19"/>
      <c r="E198" s="19"/>
      <c r="F198" s="19"/>
      <c r="G198" s="19"/>
      <c r="H198" s="19"/>
      <c r="I198" s="19"/>
      <c r="J198" s="19"/>
      <c r="K198" s="19"/>
    </row>
    <row r="199" spans="2:11" ht="17.399999999999999">
      <c r="B199" s="19"/>
      <c r="C199" s="19"/>
      <c r="D199" s="19"/>
      <c r="E199" s="19"/>
      <c r="F199" s="19"/>
      <c r="G199" s="19"/>
      <c r="H199" s="19"/>
      <c r="I199" s="19"/>
      <c r="J199" s="19"/>
      <c r="K199" s="19"/>
    </row>
    <row r="200" spans="2:11" ht="17.399999999999999">
      <c r="B200" s="19"/>
      <c r="C200" s="19"/>
      <c r="D200" s="19"/>
      <c r="E200" s="19"/>
      <c r="F200" s="19"/>
      <c r="G200" s="19"/>
      <c r="H200" s="19"/>
      <c r="I200" s="19"/>
      <c r="J200" s="19"/>
      <c r="K200" s="19"/>
    </row>
    <row r="201" spans="2:11" ht="17.399999999999999">
      <c r="B201" s="19"/>
      <c r="C201" s="19"/>
      <c r="D201" s="19"/>
      <c r="E201" s="19"/>
      <c r="F201" s="19"/>
      <c r="G201" s="19"/>
      <c r="H201" s="19"/>
      <c r="I201" s="19"/>
      <c r="J201" s="19"/>
      <c r="K201" s="19"/>
    </row>
    <row r="202" spans="2:11" ht="17.399999999999999">
      <c r="B202" s="19"/>
      <c r="C202" s="19"/>
      <c r="D202" s="19"/>
      <c r="E202" s="19"/>
      <c r="F202" s="19"/>
      <c r="G202" s="19"/>
      <c r="H202" s="19"/>
      <c r="I202" s="19"/>
      <c r="J202" s="19"/>
      <c r="K202" s="19"/>
    </row>
    <row r="203" spans="2:11" ht="17.399999999999999">
      <c r="B203" s="19"/>
      <c r="C203" s="19"/>
      <c r="D203" s="19"/>
      <c r="E203" s="19"/>
      <c r="F203" s="19"/>
      <c r="G203" s="19"/>
      <c r="H203" s="19"/>
      <c r="I203" s="19"/>
      <c r="J203" s="19"/>
      <c r="K203" s="19"/>
    </row>
    <row r="204" spans="2:11" ht="17.399999999999999">
      <c r="B204" s="19"/>
      <c r="C204" s="19"/>
      <c r="D204" s="19"/>
      <c r="E204" s="19"/>
      <c r="F204" s="19"/>
      <c r="G204" s="19"/>
      <c r="H204" s="19"/>
      <c r="I204" s="19"/>
      <c r="J204" s="19"/>
      <c r="K204" s="19"/>
    </row>
    <row r="205" spans="2:11" ht="17.399999999999999">
      <c r="B205" s="19"/>
      <c r="C205" s="19"/>
      <c r="D205" s="19"/>
      <c r="E205" s="19"/>
      <c r="F205" s="19"/>
      <c r="G205" s="19"/>
      <c r="H205" s="19"/>
      <c r="I205" s="19"/>
      <c r="J205" s="19"/>
      <c r="K205" s="19"/>
    </row>
    <row r="206" spans="2:11" ht="17.399999999999999">
      <c r="B206" s="19"/>
      <c r="C206" s="19"/>
      <c r="D206" s="19"/>
      <c r="E206" s="19"/>
      <c r="F206" s="19"/>
      <c r="G206" s="19"/>
      <c r="H206" s="19"/>
      <c r="I206" s="19"/>
      <c r="J206" s="19"/>
      <c r="K206" s="19"/>
    </row>
    <row r="207" spans="2:11" ht="17.399999999999999">
      <c r="B207" s="19"/>
      <c r="C207" s="19"/>
      <c r="D207" s="19"/>
      <c r="E207" s="19"/>
      <c r="F207" s="19"/>
      <c r="G207" s="19"/>
      <c r="H207" s="19"/>
      <c r="I207" s="19"/>
      <c r="J207" s="19"/>
      <c r="K207" s="19"/>
    </row>
    <row r="208" spans="2:11" ht="17.399999999999999">
      <c r="B208" s="19"/>
      <c r="C208" s="19"/>
      <c r="D208" s="19"/>
      <c r="E208" s="19"/>
      <c r="F208" s="19"/>
      <c r="G208" s="19"/>
      <c r="H208" s="19"/>
      <c r="I208" s="19"/>
      <c r="J208" s="19"/>
      <c r="K208" s="19"/>
    </row>
    <row r="209" spans="2:11" ht="17.399999999999999">
      <c r="B209" s="19"/>
      <c r="C209" s="19"/>
      <c r="D209" s="19"/>
      <c r="E209" s="19"/>
      <c r="F209" s="19"/>
      <c r="G209" s="19"/>
      <c r="H209" s="19"/>
      <c r="I209" s="19"/>
      <c r="J209" s="19"/>
      <c r="K209" s="19"/>
    </row>
    <row r="210" spans="2:11" ht="17.399999999999999">
      <c r="B210" s="19"/>
      <c r="C210" s="19"/>
      <c r="D210" s="19"/>
      <c r="E210" s="19"/>
      <c r="F210" s="19"/>
      <c r="G210" s="19"/>
      <c r="H210" s="19"/>
      <c r="I210" s="19"/>
      <c r="J210" s="19"/>
      <c r="K210" s="19"/>
    </row>
    <row r="211" spans="2:11" ht="17.399999999999999">
      <c r="B211" s="19"/>
      <c r="C211" s="19"/>
      <c r="D211" s="19"/>
      <c r="E211" s="19"/>
      <c r="F211" s="19"/>
      <c r="G211" s="19"/>
      <c r="H211" s="19"/>
      <c r="I211" s="19"/>
      <c r="J211" s="19"/>
      <c r="K211" s="19"/>
    </row>
    <row r="212" spans="2:11" ht="17.399999999999999">
      <c r="B212" s="19"/>
      <c r="C212" s="19"/>
      <c r="D212" s="19"/>
      <c r="E212" s="19"/>
      <c r="F212" s="19"/>
      <c r="G212" s="19"/>
      <c r="H212" s="19"/>
      <c r="I212" s="19"/>
      <c r="J212" s="19"/>
      <c r="K212" s="19"/>
    </row>
    <row r="213" spans="2:11" ht="17.399999999999999">
      <c r="B213" s="19"/>
      <c r="C213" s="19"/>
      <c r="D213" s="19"/>
      <c r="E213" s="19"/>
      <c r="F213" s="19"/>
      <c r="G213" s="19"/>
      <c r="H213" s="19"/>
      <c r="I213" s="19"/>
      <c r="J213" s="19"/>
      <c r="K213" s="19"/>
    </row>
    <row r="214" spans="2:11" ht="17.399999999999999">
      <c r="B214" s="19"/>
      <c r="C214" s="19"/>
      <c r="D214" s="19"/>
      <c r="E214" s="19"/>
      <c r="F214" s="19"/>
      <c r="G214" s="19"/>
      <c r="H214" s="19"/>
      <c r="I214" s="19"/>
      <c r="J214" s="19"/>
      <c r="K214" s="19"/>
    </row>
    <row r="215" spans="2:11" ht="17.399999999999999">
      <c r="B215" s="19"/>
      <c r="C215" s="19"/>
      <c r="D215" s="19"/>
      <c r="E215" s="19"/>
      <c r="F215" s="19"/>
      <c r="G215" s="19"/>
      <c r="H215" s="19"/>
      <c r="I215" s="19"/>
      <c r="J215" s="19"/>
      <c r="K215" s="19"/>
    </row>
    <row r="216" spans="2:11" ht="17.399999999999999">
      <c r="B216" s="19"/>
      <c r="C216" s="19"/>
      <c r="D216" s="19"/>
      <c r="E216" s="19"/>
      <c r="F216" s="19"/>
      <c r="G216" s="19"/>
      <c r="H216" s="19"/>
      <c r="I216" s="19"/>
      <c r="J216" s="19"/>
      <c r="K216" s="19"/>
    </row>
    <row r="217" spans="2:11" ht="17.399999999999999">
      <c r="B217" s="19"/>
      <c r="C217" s="19"/>
      <c r="D217" s="19"/>
      <c r="E217" s="19"/>
      <c r="F217" s="19"/>
      <c r="G217" s="19"/>
      <c r="H217" s="19"/>
      <c r="I217" s="19"/>
      <c r="J217" s="19"/>
      <c r="K217" s="19"/>
    </row>
    <row r="218" spans="2:11" ht="17.399999999999999">
      <c r="B218" s="19"/>
      <c r="C218" s="19"/>
      <c r="D218" s="19"/>
      <c r="E218" s="19"/>
      <c r="F218" s="19"/>
      <c r="G218" s="19"/>
      <c r="H218" s="19"/>
      <c r="I218" s="19"/>
      <c r="J218" s="19"/>
      <c r="K218" s="19"/>
    </row>
    <row r="219" spans="2:11" ht="17.399999999999999">
      <c r="B219" s="19"/>
      <c r="C219" s="19"/>
      <c r="D219" s="19"/>
      <c r="E219" s="19"/>
      <c r="F219" s="19"/>
      <c r="G219" s="19"/>
      <c r="H219" s="19"/>
      <c r="I219" s="19"/>
      <c r="J219" s="19"/>
      <c r="K219" s="19"/>
    </row>
    <row r="220" spans="2:11" ht="17.399999999999999">
      <c r="B220" s="19"/>
      <c r="C220" s="19"/>
      <c r="D220" s="19"/>
      <c r="E220" s="19"/>
      <c r="F220" s="19"/>
      <c r="G220" s="19"/>
      <c r="H220" s="19"/>
      <c r="I220" s="19"/>
      <c r="J220" s="19"/>
      <c r="K220" s="19"/>
    </row>
    <row r="221" spans="2:11" ht="17.399999999999999">
      <c r="B221" s="19"/>
      <c r="C221" s="19"/>
      <c r="D221" s="19"/>
      <c r="E221" s="19"/>
      <c r="F221" s="19"/>
      <c r="G221" s="19"/>
      <c r="H221" s="19"/>
      <c r="I221" s="19"/>
      <c r="J221" s="19"/>
      <c r="K221" s="19"/>
    </row>
    <row r="222" spans="2:11" ht="17.399999999999999">
      <c r="B222" s="19"/>
      <c r="C222" s="19"/>
      <c r="D222" s="19"/>
      <c r="E222" s="19"/>
      <c r="F222" s="19"/>
      <c r="G222" s="19"/>
      <c r="H222" s="19"/>
      <c r="I222" s="19"/>
      <c r="J222" s="19"/>
      <c r="K222" s="19"/>
    </row>
    <row r="223" spans="2:11" ht="17.399999999999999">
      <c r="B223" s="19"/>
      <c r="C223" s="19"/>
      <c r="D223" s="19"/>
      <c r="E223" s="19"/>
      <c r="F223" s="19"/>
      <c r="G223" s="19"/>
      <c r="H223" s="19"/>
      <c r="I223" s="19"/>
      <c r="J223" s="19"/>
      <c r="K223" s="19"/>
    </row>
    <row r="224" spans="2:11" ht="17.399999999999999">
      <c r="B224" s="19"/>
      <c r="C224" s="19"/>
      <c r="D224" s="19"/>
      <c r="E224" s="19"/>
      <c r="F224" s="19"/>
      <c r="G224" s="19"/>
      <c r="H224" s="19"/>
      <c r="I224" s="19"/>
      <c r="J224" s="19"/>
      <c r="K224" s="19"/>
    </row>
    <row r="225" spans="2:11" ht="17.399999999999999">
      <c r="B225" s="19"/>
      <c r="C225" s="19"/>
      <c r="D225" s="19"/>
      <c r="E225" s="19"/>
      <c r="F225" s="19"/>
      <c r="G225" s="19"/>
      <c r="H225" s="19"/>
      <c r="I225" s="19"/>
      <c r="J225" s="19"/>
      <c r="K225" s="19"/>
    </row>
    <row r="226" spans="2:11" ht="17.399999999999999">
      <c r="B226" s="19"/>
      <c r="C226" s="19"/>
      <c r="D226" s="19"/>
      <c r="E226" s="19"/>
      <c r="F226" s="19"/>
      <c r="G226" s="19"/>
      <c r="H226" s="19"/>
      <c r="I226" s="19"/>
      <c r="J226" s="19"/>
      <c r="K226" s="19"/>
    </row>
    <row r="227" spans="2:11" ht="17.399999999999999">
      <c r="B227" s="19"/>
      <c r="C227" s="19"/>
      <c r="D227" s="19"/>
      <c r="E227" s="19"/>
      <c r="F227" s="19"/>
      <c r="G227" s="19"/>
      <c r="H227" s="19"/>
      <c r="I227" s="19"/>
      <c r="J227" s="19"/>
      <c r="K227" s="19"/>
    </row>
    <row r="228" spans="2:11" ht="17.399999999999999">
      <c r="B228" s="19"/>
      <c r="C228" s="19"/>
      <c r="D228" s="19"/>
      <c r="E228" s="19"/>
      <c r="F228" s="19"/>
      <c r="G228" s="19"/>
      <c r="H228" s="19"/>
      <c r="I228" s="19"/>
      <c r="J228" s="19"/>
      <c r="K228" s="19"/>
    </row>
    <row r="229" spans="2:11" ht="17.399999999999999">
      <c r="B229" s="19"/>
      <c r="C229" s="19"/>
      <c r="D229" s="19"/>
      <c r="E229" s="19"/>
      <c r="F229" s="19"/>
      <c r="G229" s="19"/>
      <c r="H229" s="19"/>
      <c r="I229" s="19"/>
      <c r="J229" s="19"/>
      <c r="K229" s="19"/>
    </row>
    <row r="230" spans="2:11" ht="17.399999999999999">
      <c r="B230" s="19"/>
      <c r="C230" s="19"/>
      <c r="D230" s="19"/>
      <c r="E230" s="19"/>
      <c r="F230" s="19"/>
      <c r="G230" s="19"/>
      <c r="H230" s="19"/>
      <c r="I230" s="19"/>
      <c r="J230" s="19"/>
      <c r="K230" s="19"/>
    </row>
    <row r="231" spans="2:11" ht="17.399999999999999">
      <c r="B231" s="19"/>
      <c r="C231" s="19"/>
      <c r="D231" s="19"/>
      <c r="E231" s="19"/>
      <c r="F231" s="19"/>
      <c r="G231" s="19"/>
      <c r="H231" s="19"/>
      <c r="I231" s="19"/>
      <c r="J231" s="19"/>
      <c r="K231" s="19"/>
    </row>
    <row r="232" spans="2:11" ht="17.399999999999999">
      <c r="B232" s="19"/>
      <c r="C232" s="19"/>
      <c r="D232" s="19"/>
      <c r="E232" s="19"/>
      <c r="F232" s="19"/>
      <c r="G232" s="19"/>
      <c r="H232" s="19"/>
      <c r="I232" s="19"/>
      <c r="J232" s="19"/>
      <c r="K232" s="19"/>
    </row>
    <row r="233" spans="2:11" ht="17.399999999999999">
      <c r="B233" s="19"/>
      <c r="C233" s="19"/>
      <c r="D233" s="19"/>
      <c r="E233" s="19"/>
      <c r="F233" s="19"/>
      <c r="G233" s="19"/>
      <c r="H233" s="19"/>
      <c r="I233" s="19"/>
      <c r="J233" s="19"/>
      <c r="K233" s="19"/>
    </row>
    <row r="234" spans="2:11" ht="17.399999999999999">
      <c r="B234" s="19"/>
      <c r="C234" s="19"/>
      <c r="D234" s="19"/>
      <c r="E234" s="19"/>
      <c r="F234" s="19"/>
      <c r="G234" s="19"/>
      <c r="H234" s="19"/>
      <c r="I234" s="19"/>
      <c r="J234" s="19"/>
      <c r="K234" s="19"/>
    </row>
    <row r="235" spans="2:11" ht="17.399999999999999">
      <c r="B235" s="19"/>
      <c r="C235" s="19"/>
      <c r="D235" s="19"/>
      <c r="E235" s="19"/>
      <c r="F235" s="19"/>
      <c r="G235" s="19"/>
      <c r="H235" s="19"/>
      <c r="I235" s="19"/>
      <c r="J235" s="19"/>
      <c r="K235" s="19"/>
    </row>
    <row r="236" spans="2:11" ht="17.399999999999999">
      <c r="B236" s="19"/>
      <c r="C236" s="19"/>
      <c r="D236" s="19"/>
      <c r="E236" s="19"/>
      <c r="F236" s="19"/>
      <c r="G236" s="19"/>
      <c r="H236" s="19"/>
      <c r="I236" s="19"/>
      <c r="J236" s="19"/>
      <c r="K236" s="19"/>
    </row>
    <row r="237" spans="2:11" ht="17.399999999999999">
      <c r="B237" s="19"/>
      <c r="C237" s="19"/>
      <c r="D237" s="19"/>
      <c r="E237" s="19"/>
      <c r="F237" s="19"/>
      <c r="G237" s="19"/>
      <c r="H237" s="19"/>
      <c r="I237" s="19"/>
      <c r="J237" s="19"/>
      <c r="K237" s="19"/>
    </row>
    <row r="238" spans="2:11" ht="17.399999999999999">
      <c r="B238" s="19"/>
      <c r="C238" s="19"/>
      <c r="D238" s="19"/>
      <c r="E238" s="19"/>
      <c r="F238" s="19"/>
      <c r="G238" s="19"/>
      <c r="H238" s="19"/>
      <c r="I238" s="19"/>
      <c r="J238" s="19"/>
      <c r="K238" s="19"/>
    </row>
    <row r="239" spans="2:11" ht="17.399999999999999">
      <c r="B239" s="19"/>
      <c r="C239" s="19"/>
      <c r="D239" s="19"/>
      <c r="E239" s="19"/>
      <c r="F239" s="19"/>
      <c r="G239" s="19"/>
      <c r="H239" s="19"/>
      <c r="I239" s="19"/>
      <c r="J239" s="19"/>
      <c r="K239" s="19"/>
    </row>
    <row r="240" spans="2:11" ht="17.399999999999999">
      <c r="B240" s="19"/>
      <c r="C240" s="19"/>
      <c r="D240" s="19"/>
      <c r="E240" s="19"/>
      <c r="F240" s="19"/>
      <c r="G240" s="19"/>
      <c r="H240" s="19"/>
      <c r="I240" s="19"/>
      <c r="J240" s="19"/>
      <c r="K240" s="19"/>
    </row>
    <row r="241" spans="2:11" ht="17.399999999999999">
      <c r="B241" s="19"/>
      <c r="C241" s="19"/>
      <c r="D241" s="19"/>
      <c r="E241" s="19"/>
      <c r="F241" s="19"/>
      <c r="G241" s="19"/>
      <c r="H241" s="19"/>
      <c r="I241" s="19"/>
      <c r="J241" s="19"/>
      <c r="K241" s="19"/>
    </row>
    <row r="242" spans="2:11" ht="17.399999999999999">
      <c r="B242" s="19"/>
      <c r="C242" s="19"/>
      <c r="D242" s="19"/>
      <c r="E242" s="19"/>
      <c r="F242" s="19"/>
      <c r="G242" s="19"/>
      <c r="H242" s="19"/>
      <c r="I242" s="19"/>
      <c r="J242" s="19"/>
      <c r="K242" s="19"/>
    </row>
    <row r="243" spans="2:11" ht="17.399999999999999">
      <c r="B243" s="19"/>
      <c r="C243" s="19"/>
      <c r="D243" s="19"/>
      <c r="E243" s="19"/>
      <c r="F243" s="19"/>
      <c r="G243" s="19"/>
      <c r="H243" s="19"/>
      <c r="I243" s="19"/>
      <c r="J243" s="19"/>
      <c r="K243" s="19"/>
    </row>
    <row r="244" spans="2:11" ht="17.399999999999999">
      <c r="B244" s="19"/>
      <c r="C244" s="19"/>
      <c r="D244" s="19"/>
      <c r="E244" s="19"/>
      <c r="F244" s="19"/>
      <c r="G244" s="19"/>
      <c r="H244" s="19"/>
      <c r="I244" s="19"/>
      <c r="J244" s="19"/>
      <c r="K244" s="19"/>
    </row>
    <row r="245" spans="2:11" ht="17.399999999999999">
      <c r="B245" s="19"/>
      <c r="C245" s="19"/>
      <c r="D245" s="19"/>
      <c r="E245" s="19"/>
      <c r="F245" s="19"/>
      <c r="G245" s="19"/>
      <c r="H245" s="19"/>
      <c r="I245" s="19"/>
      <c r="J245" s="19"/>
      <c r="K245" s="19"/>
    </row>
    <row r="246" spans="2:11" ht="17.399999999999999">
      <c r="B246" s="19"/>
      <c r="C246" s="19"/>
      <c r="D246" s="19"/>
      <c r="E246" s="19"/>
      <c r="F246" s="19"/>
      <c r="G246" s="19"/>
      <c r="H246" s="19"/>
      <c r="I246" s="19"/>
      <c r="J246" s="19"/>
      <c r="K246" s="19"/>
    </row>
    <row r="247" spans="2:11" ht="17.399999999999999">
      <c r="B247" s="19"/>
      <c r="C247" s="19"/>
      <c r="D247" s="19"/>
      <c r="E247" s="19"/>
      <c r="F247" s="19"/>
      <c r="G247" s="19"/>
      <c r="H247" s="19"/>
      <c r="I247" s="19"/>
      <c r="J247" s="19"/>
    </row>
    <row r="248" spans="2:11" ht="17.399999999999999">
      <c r="B248" s="19"/>
      <c r="C248" s="19"/>
      <c r="D248" s="19"/>
      <c r="E248" s="19"/>
      <c r="F248" s="19"/>
      <c r="G248" s="19"/>
      <c r="H248" s="19"/>
      <c r="I248" s="19"/>
      <c r="J248" s="19"/>
    </row>
    <row r="249" spans="2:11" ht="17.399999999999999">
      <c r="B249" s="19"/>
      <c r="C249" s="19"/>
      <c r="D249" s="19"/>
      <c r="E249" s="19"/>
      <c r="F249" s="19"/>
      <c r="G249" s="19"/>
      <c r="H249" s="19"/>
      <c r="I249" s="19"/>
      <c r="J249" s="19"/>
    </row>
    <row r="250" spans="2:11" ht="17.399999999999999">
      <c r="B250" s="19"/>
      <c r="C250" s="19"/>
      <c r="D250" s="19"/>
      <c r="E250" s="19"/>
      <c r="F250" s="19"/>
      <c r="G250" s="19"/>
      <c r="H250" s="19"/>
      <c r="I250" s="19"/>
      <c r="J250" s="19"/>
    </row>
    <row r="251" spans="2:11" ht="17.399999999999999">
      <c r="B251" s="19"/>
      <c r="C251" s="19"/>
      <c r="D251" s="19"/>
      <c r="E251" s="19"/>
      <c r="F251" s="19"/>
      <c r="G251" s="19"/>
      <c r="H251" s="19"/>
      <c r="I251" s="19"/>
      <c r="J251" s="19"/>
    </row>
    <row r="252" spans="2:11" ht="17.399999999999999">
      <c r="B252" s="19"/>
      <c r="C252" s="19"/>
      <c r="D252" s="19"/>
      <c r="E252" s="19"/>
      <c r="F252" s="19"/>
      <c r="G252" s="19"/>
      <c r="H252" s="19"/>
      <c r="I252" s="19"/>
      <c r="J252" s="19"/>
    </row>
    <row r="253" spans="2:11" ht="12.45" customHeight="1">
      <c r="B253" s="19"/>
      <c r="C253" s="19"/>
      <c r="D253" s="19"/>
      <c r="E253" s="19"/>
      <c r="F253" s="19"/>
      <c r="G253" s="19"/>
      <c r="H253" s="19"/>
      <c r="I253" s="19"/>
      <c r="J253" s="19"/>
    </row>
    <row r="254" spans="2:11" ht="12.45" customHeight="1">
      <c r="B254" s="19"/>
      <c r="C254" s="19"/>
      <c r="D254" s="19"/>
      <c r="E254" s="19"/>
      <c r="F254" s="19"/>
      <c r="G254" s="19"/>
      <c r="H254" s="19"/>
      <c r="I254" s="19"/>
      <c r="J254" s="19"/>
    </row>
    <row r="255" spans="2:11" ht="12.45" customHeight="1">
      <c r="B255" s="19"/>
      <c r="C255" s="19"/>
      <c r="D255" s="19"/>
      <c r="E255" s="19"/>
      <c r="F255" s="19"/>
      <c r="G255" s="19"/>
      <c r="H255" s="19"/>
      <c r="I255" s="19"/>
      <c r="J255" s="19"/>
    </row>
  </sheetData>
  <sheetProtection algorithmName="SHA-512" hashValue="8ia6fqQmefkCXVtuoarFbK2PsXXBvQ/hOD7a8Twk+53BRVWu/DcVRCyUwOsy9sEuoW4t7x5XWVFu7Cw7Je1tyg==" saltValue="cc4LUWNCqS0YKwfEHAJRAQ==" spinCount="100000" sheet="1" objects="1" scenarios="1"/>
  <mergeCells count="92">
    <mergeCell ref="F2:I2"/>
    <mergeCell ref="C3:J3"/>
    <mergeCell ref="B54:C55"/>
    <mergeCell ref="B50:C50"/>
    <mergeCell ref="E50:F50"/>
    <mergeCell ref="B51:C51"/>
    <mergeCell ref="E51:F51"/>
    <mergeCell ref="B52:C52"/>
    <mergeCell ref="E52:F52"/>
    <mergeCell ref="B47:C47"/>
    <mergeCell ref="E47:F47"/>
    <mergeCell ref="B48:C48"/>
    <mergeCell ref="E48:F48"/>
    <mergeCell ref="B49:C49"/>
    <mergeCell ref="E49:F49"/>
    <mergeCell ref="B44:C44"/>
    <mergeCell ref="E44:F44"/>
    <mergeCell ref="B45:C45"/>
    <mergeCell ref="E45:F45"/>
    <mergeCell ref="B46:C46"/>
    <mergeCell ref="E46:F46"/>
    <mergeCell ref="B42:C42"/>
    <mergeCell ref="E42:F42"/>
    <mergeCell ref="B43:C43"/>
    <mergeCell ref="E43:F43"/>
    <mergeCell ref="B41:C41"/>
    <mergeCell ref="E41:F41"/>
    <mergeCell ref="E37:F37"/>
    <mergeCell ref="B38:J38"/>
    <mergeCell ref="B39:C39"/>
    <mergeCell ref="E39:F39"/>
    <mergeCell ref="B40:C40"/>
    <mergeCell ref="E40:F40"/>
    <mergeCell ref="B35:D35"/>
    <mergeCell ref="E35:F35"/>
    <mergeCell ref="G35:J35"/>
    <mergeCell ref="B36:D36"/>
    <mergeCell ref="E36:F36"/>
    <mergeCell ref="G36:J36"/>
    <mergeCell ref="B33:D33"/>
    <mergeCell ref="E33:F33"/>
    <mergeCell ref="G33:J33"/>
    <mergeCell ref="B34:D34"/>
    <mergeCell ref="E34:F34"/>
    <mergeCell ref="G34:J34"/>
    <mergeCell ref="B29:C29"/>
    <mergeCell ref="E29:F29"/>
    <mergeCell ref="B31:J31"/>
    <mergeCell ref="B32:D32"/>
    <mergeCell ref="E32:F32"/>
    <mergeCell ref="G32:J32"/>
    <mergeCell ref="G29:H29"/>
    <mergeCell ref="I29:J29"/>
    <mergeCell ref="I27:J27"/>
    <mergeCell ref="G28:H28"/>
    <mergeCell ref="I28:J28"/>
    <mergeCell ref="B21:C21"/>
    <mergeCell ref="B23:C23"/>
    <mergeCell ref="H23:I23"/>
    <mergeCell ref="B25:J25"/>
    <mergeCell ref="B26:C26"/>
    <mergeCell ref="E26:F26"/>
    <mergeCell ref="G26:H26"/>
    <mergeCell ref="I26:J26"/>
    <mergeCell ref="B27:C27"/>
    <mergeCell ref="E27:F27"/>
    <mergeCell ref="B28:C28"/>
    <mergeCell ref="E28:F28"/>
    <mergeCell ref="G27:H27"/>
    <mergeCell ref="F17:H18"/>
    <mergeCell ref="I17:J18"/>
    <mergeCell ref="F19:H19"/>
    <mergeCell ref="I19:J19"/>
    <mergeCell ref="F20:G20"/>
    <mergeCell ref="H20:I20"/>
    <mergeCell ref="B12:C12"/>
    <mergeCell ref="F14:J14"/>
    <mergeCell ref="F15:H15"/>
    <mergeCell ref="I15:J15"/>
    <mergeCell ref="F16:H16"/>
    <mergeCell ref="I16:J16"/>
    <mergeCell ref="L4:P4"/>
    <mergeCell ref="F5:G5"/>
    <mergeCell ref="H5:J5"/>
    <mergeCell ref="H9:J9"/>
    <mergeCell ref="B4:D4"/>
    <mergeCell ref="F4:J4"/>
    <mergeCell ref="F6:G6"/>
    <mergeCell ref="H6:J6"/>
    <mergeCell ref="F7:G7"/>
    <mergeCell ref="H7:J7"/>
    <mergeCell ref="H8:J8"/>
  </mergeCells>
  <conditionalFormatting sqref="G27:H29">
    <cfRule type="cellIs" dxfId="6" priority="1" operator="notEqual">
      <formula>0</formula>
    </cfRule>
  </conditionalFormatting>
  <conditionalFormatting sqref="I19">
    <cfRule type="cellIs" dxfId="5" priority="3" operator="notEqual">
      <formula>0</formula>
    </cfRule>
  </conditionalFormatting>
  <conditionalFormatting sqref="I40:I52">
    <cfRule type="cellIs" dxfId="4" priority="4" operator="notEqual">
      <formula>0</formula>
    </cfRule>
  </conditionalFormatting>
  <conditionalFormatting sqref="J23">
    <cfRule type="cellIs" dxfId="3" priority="13" stopIfTrue="1" operator="notEqual">
      <formula>0</formula>
    </cfRule>
  </conditionalFormatting>
  <conditionalFormatting sqref="J40">
    <cfRule type="cellIs" dxfId="2" priority="12" stopIfTrue="1" operator="notEqual">
      <formula>0</formula>
    </cfRule>
  </conditionalFormatting>
  <conditionalFormatting sqref="J42:J51">
    <cfRule type="cellIs" dxfId="1" priority="10" operator="equal">
      <formula>"PENDING"</formula>
    </cfRule>
  </conditionalFormatting>
  <conditionalFormatting sqref="J52">
    <cfRule type="cellIs" dxfId="0" priority="11" stopIfTrue="1" operator="notEqual">
      <formula>0</formula>
    </cfRule>
  </conditionalFormatting>
  <dataValidations count="2">
    <dataValidation type="list" allowBlank="1" showInputMessage="1" showErrorMessage="1" sqref="J42:J51" xr:uid="{6D36C337-F9A2-4147-A2E8-BC6CA551A5B8}">
      <formula1>$L$5:$L$6</formula1>
    </dataValidation>
    <dataValidation type="list" allowBlank="1" showInputMessage="1" showErrorMessage="1" sqref="H7:J7" xr:uid="{24E41D94-294E-441F-84F8-C99946C7DBC1}">
      <formula1>$R$5:$R$8</formula1>
    </dataValidation>
  </dataValidations>
  <printOptions horizontalCentered="1" verticalCentered="1"/>
  <pageMargins left="0.47244094488188981" right="0.47244094488188981" top="0.51181102362204722" bottom="0.51181102362204722" header="0.27559055118110237" footer="0.27559055118110237"/>
  <pageSetup paperSize="9" scale="77" orientation="portrait" r:id="rId1"/>
  <headerFooter>
    <oddHeader>&amp;L&amp;"Arial,Regular"&amp;8&amp;K003A70&amp;F&amp;R&amp;"Arial,Regular"&amp;8&amp;K003A70&amp;A</oddHeader>
    <oddFooter>&amp;C&amp;"Arial,Regular"&amp;8&amp;K003A70Business Processes - Operations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65870-55F1-4927-9E0E-3A4C07282479}">
  <sheetPr>
    <pageSetUpPr fitToPage="1"/>
  </sheetPr>
  <dimension ref="A1:BA71"/>
  <sheetViews>
    <sheetView zoomScaleNormal="100" workbookViewId="0">
      <selection activeCell="J5" sqref="J5:L5"/>
    </sheetView>
  </sheetViews>
  <sheetFormatPr defaultColWidth="9.21875" defaultRowHeight="0" customHeight="1" zeroHeight="1"/>
  <cols>
    <col min="1" max="1" width="1.6640625" style="2" customWidth="1"/>
    <col min="2" max="2" width="11.44140625" style="38" customWidth="1"/>
    <col min="3" max="4" width="11.6640625" style="38" customWidth="1"/>
    <col min="5" max="5" width="14.6640625" style="38" customWidth="1"/>
    <col min="6" max="6" width="1.77734375" style="38" customWidth="1"/>
    <col min="7" max="8" width="13.77734375" style="38" customWidth="1"/>
    <col min="9" max="12" width="14.6640625" style="38" customWidth="1"/>
    <col min="13" max="13" width="1.6640625" style="29" customWidth="1"/>
    <col min="14" max="14" width="9.21875" style="29"/>
    <col min="15" max="16" width="9.21875" style="21" hidden="1" customWidth="1"/>
    <col min="17" max="17" width="26.44140625" style="21" hidden="1" customWidth="1"/>
    <col min="18" max="18" width="11.44140625" style="21" hidden="1" customWidth="1"/>
    <col min="19" max="19" width="9.21875" style="21" hidden="1" customWidth="1"/>
    <col min="20" max="20" width="9.21875" style="21" customWidth="1"/>
    <col min="21" max="53" width="9.21875" style="21"/>
    <col min="54" max="257" width="9.21875" style="19"/>
    <col min="258" max="258" width="11.44140625" style="19" customWidth="1"/>
    <col min="259" max="260" width="12.21875" style="19" customWidth="1"/>
    <col min="261" max="261" width="15.5546875" style="19" customWidth="1"/>
    <col min="262" max="262" width="1.77734375" style="19" customWidth="1"/>
    <col min="263" max="263" width="12.77734375" style="19" customWidth="1"/>
    <col min="264" max="264" width="12.44140625" style="19" bestFit="1" customWidth="1"/>
    <col min="265" max="265" width="6.5546875" style="19" customWidth="1"/>
    <col min="266" max="266" width="15.21875" style="19" customWidth="1"/>
    <col min="267" max="267" width="9" style="19" customWidth="1"/>
    <col min="268" max="268" width="7" style="19" customWidth="1"/>
    <col min="269" max="269" width="6.21875" style="19" customWidth="1"/>
    <col min="270" max="513" width="9.21875" style="19"/>
    <col min="514" max="514" width="11.44140625" style="19" customWidth="1"/>
    <col min="515" max="516" width="12.21875" style="19" customWidth="1"/>
    <col min="517" max="517" width="15.5546875" style="19" customWidth="1"/>
    <col min="518" max="518" width="1.77734375" style="19" customWidth="1"/>
    <col min="519" max="519" width="12.77734375" style="19" customWidth="1"/>
    <col min="520" max="520" width="12.44140625" style="19" bestFit="1" customWidth="1"/>
    <col min="521" max="521" width="6.5546875" style="19" customWidth="1"/>
    <col min="522" max="522" width="15.21875" style="19" customWidth="1"/>
    <col min="523" max="523" width="9" style="19" customWidth="1"/>
    <col min="524" max="524" width="7" style="19" customWidth="1"/>
    <col min="525" max="525" width="6.21875" style="19" customWidth="1"/>
    <col min="526" max="769" width="9.21875" style="19"/>
    <col min="770" max="770" width="11.44140625" style="19" customWidth="1"/>
    <col min="771" max="772" width="12.21875" style="19" customWidth="1"/>
    <col min="773" max="773" width="15.5546875" style="19" customWidth="1"/>
    <col min="774" max="774" width="1.77734375" style="19" customWidth="1"/>
    <col min="775" max="775" width="12.77734375" style="19" customWidth="1"/>
    <col min="776" max="776" width="12.44140625" style="19" bestFit="1" customWidth="1"/>
    <col min="777" max="777" width="6.5546875" style="19" customWidth="1"/>
    <col min="778" max="778" width="15.21875" style="19" customWidth="1"/>
    <col min="779" max="779" width="9" style="19" customWidth="1"/>
    <col min="780" max="780" width="7" style="19" customWidth="1"/>
    <col min="781" max="781" width="6.21875" style="19" customWidth="1"/>
    <col min="782" max="1025" width="9.21875" style="19"/>
    <col min="1026" max="1026" width="11.44140625" style="19" customWidth="1"/>
    <col min="1027" max="1028" width="12.21875" style="19" customWidth="1"/>
    <col min="1029" max="1029" width="15.5546875" style="19" customWidth="1"/>
    <col min="1030" max="1030" width="1.77734375" style="19" customWidth="1"/>
    <col min="1031" max="1031" width="12.77734375" style="19" customWidth="1"/>
    <col min="1032" max="1032" width="12.44140625" style="19" bestFit="1" customWidth="1"/>
    <col min="1033" max="1033" width="6.5546875" style="19" customWidth="1"/>
    <col min="1034" max="1034" width="15.21875" style="19" customWidth="1"/>
    <col min="1035" max="1035" width="9" style="19" customWidth="1"/>
    <col min="1036" max="1036" width="7" style="19" customWidth="1"/>
    <col min="1037" max="1037" width="6.21875" style="19" customWidth="1"/>
    <col min="1038" max="1281" width="9.21875" style="19"/>
    <col min="1282" max="1282" width="11.44140625" style="19" customWidth="1"/>
    <col min="1283" max="1284" width="12.21875" style="19" customWidth="1"/>
    <col min="1285" max="1285" width="15.5546875" style="19" customWidth="1"/>
    <col min="1286" max="1286" width="1.77734375" style="19" customWidth="1"/>
    <col min="1287" max="1287" width="12.77734375" style="19" customWidth="1"/>
    <col min="1288" max="1288" width="12.44140625" style="19" bestFit="1" customWidth="1"/>
    <col min="1289" max="1289" width="6.5546875" style="19" customWidth="1"/>
    <col min="1290" max="1290" width="15.21875" style="19" customWidth="1"/>
    <col min="1291" max="1291" width="9" style="19" customWidth="1"/>
    <col min="1292" max="1292" width="7" style="19" customWidth="1"/>
    <col min="1293" max="1293" width="6.21875" style="19" customWidth="1"/>
    <col min="1294" max="1537" width="9.21875" style="19"/>
    <col min="1538" max="1538" width="11.44140625" style="19" customWidth="1"/>
    <col min="1539" max="1540" width="12.21875" style="19" customWidth="1"/>
    <col min="1541" max="1541" width="15.5546875" style="19" customWidth="1"/>
    <col min="1542" max="1542" width="1.77734375" style="19" customWidth="1"/>
    <col min="1543" max="1543" width="12.77734375" style="19" customWidth="1"/>
    <col min="1544" max="1544" width="12.44140625" style="19" bestFit="1" customWidth="1"/>
    <col min="1545" max="1545" width="6.5546875" style="19" customWidth="1"/>
    <col min="1546" max="1546" width="15.21875" style="19" customWidth="1"/>
    <col min="1547" max="1547" width="9" style="19" customWidth="1"/>
    <col min="1548" max="1548" width="7" style="19" customWidth="1"/>
    <col min="1549" max="1549" width="6.21875" style="19" customWidth="1"/>
    <col min="1550" max="1793" width="9.21875" style="19"/>
    <col min="1794" max="1794" width="11.44140625" style="19" customWidth="1"/>
    <col min="1795" max="1796" width="12.21875" style="19" customWidth="1"/>
    <col min="1797" max="1797" width="15.5546875" style="19" customWidth="1"/>
    <col min="1798" max="1798" width="1.77734375" style="19" customWidth="1"/>
    <col min="1799" max="1799" width="12.77734375" style="19" customWidth="1"/>
    <col min="1800" max="1800" width="12.44140625" style="19" bestFit="1" customWidth="1"/>
    <col min="1801" max="1801" width="6.5546875" style="19" customWidth="1"/>
    <col min="1802" max="1802" width="15.21875" style="19" customWidth="1"/>
    <col min="1803" max="1803" width="9" style="19" customWidth="1"/>
    <col min="1804" max="1804" width="7" style="19" customWidth="1"/>
    <col min="1805" max="1805" width="6.21875" style="19" customWidth="1"/>
    <col min="1806" max="2049" width="9.21875" style="19"/>
    <col min="2050" max="2050" width="11.44140625" style="19" customWidth="1"/>
    <col min="2051" max="2052" width="12.21875" style="19" customWidth="1"/>
    <col min="2053" max="2053" width="15.5546875" style="19" customWidth="1"/>
    <col min="2054" max="2054" width="1.77734375" style="19" customWidth="1"/>
    <col min="2055" max="2055" width="12.77734375" style="19" customWidth="1"/>
    <col min="2056" max="2056" width="12.44140625" style="19" bestFit="1" customWidth="1"/>
    <col min="2057" max="2057" width="6.5546875" style="19" customWidth="1"/>
    <col min="2058" max="2058" width="15.21875" style="19" customWidth="1"/>
    <col min="2059" max="2059" width="9" style="19" customWidth="1"/>
    <col min="2060" max="2060" width="7" style="19" customWidth="1"/>
    <col min="2061" max="2061" width="6.21875" style="19" customWidth="1"/>
    <col min="2062" max="2305" width="9.21875" style="19"/>
    <col min="2306" max="2306" width="11.44140625" style="19" customWidth="1"/>
    <col min="2307" max="2308" width="12.21875" style="19" customWidth="1"/>
    <col min="2309" max="2309" width="15.5546875" style="19" customWidth="1"/>
    <col min="2310" max="2310" width="1.77734375" style="19" customWidth="1"/>
    <col min="2311" max="2311" width="12.77734375" style="19" customWidth="1"/>
    <col min="2312" max="2312" width="12.44140625" style="19" bestFit="1" customWidth="1"/>
    <col min="2313" max="2313" width="6.5546875" style="19" customWidth="1"/>
    <col min="2314" max="2314" width="15.21875" style="19" customWidth="1"/>
    <col min="2315" max="2315" width="9" style="19" customWidth="1"/>
    <col min="2316" max="2316" width="7" style="19" customWidth="1"/>
    <col min="2317" max="2317" width="6.21875" style="19" customWidth="1"/>
    <col min="2318" max="2561" width="9.21875" style="19"/>
    <col min="2562" max="2562" width="11.44140625" style="19" customWidth="1"/>
    <col min="2563" max="2564" width="12.21875" style="19" customWidth="1"/>
    <col min="2565" max="2565" width="15.5546875" style="19" customWidth="1"/>
    <col min="2566" max="2566" width="1.77734375" style="19" customWidth="1"/>
    <col min="2567" max="2567" width="12.77734375" style="19" customWidth="1"/>
    <col min="2568" max="2568" width="12.44140625" style="19" bestFit="1" customWidth="1"/>
    <col min="2569" max="2569" width="6.5546875" style="19" customWidth="1"/>
    <col min="2570" max="2570" width="15.21875" style="19" customWidth="1"/>
    <col min="2571" max="2571" width="9" style="19" customWidth="1"/>
    <col min="2572" max="2572" width="7" style="19" customWidth="1"/>
    <col min="2573" max="2573" width="6.21875" style="19" customWidth="1"/>
    <col min="2574" max="2817" width="9.21875" style="19"/>
    <col min="2818" max="2818" width="11.44140625" style="19" customWidth="1"/>
    <col min="2819" max="2820" width="12.21875" style="19" customWidth="1"/>
    <col min="2821" max="2821" width="15.5546875" style="19" customWidth="1"/>
    <col min="2822" max="2822" width="1.77734375" style="19" customWidth="1"/>
    <col min="2823" max="2823" width="12.77734375" style="19" customWidth="1"/>
    <col min="2824" max="2824" width="12.44140625" style="19" bestFit="1" customWidth="1"/>
    <col min="2825" max="2825" width="6.5546875" style="19" customWidth="1"/>
    <col min="2826" max="2826" width="15.21875" style="19" customWidth="1"/>
    <col min="2827" max="2827" width="9" style="19" customWidth="1"/>
    <col min="2828" max="2828" width="7" style="19" customWidth="1"/>
    <col min="2829" max="2829" width="6.21875" style="19" customWidth="1"/>
    <col min="2830" max="3073" width="9.21875" style="19"/>
    <col min="3074" max="3074" width="11.44140625" style="19" customWidth="1"/>
    <col min="3075" max="3076" width="12.21875" style="19" customWidth="1"/>
    <col min="3077" max="3077" width="15.5546875" style="19" customWidth="1"/>
    <col min="3078" max="3078" width="1.77734375" style="19" customWidth="1"/>
    <col min="3079" max="3079" width="12.77734375" style="19" customWidth="1"/>
    <col min="3080" max="3080" width="12.44140625" style="19" bestFit="1" customWidth="1"/>
    <col min="3081" max="3081" width="6.5546875" style="19" customWidth="1"/>
    <col min="3082" max="3082" width="15.21875" style="19" customWidth="1"/>
    <col min="3083" max="3083" width="9" style="19" customWidth="1"/>
    <col min="3084" max="3084" width="7" style="19" customWidth="1"/>
    <col min="3085" max="3085" width="6.21875" style="19" customWidth="1"/>
    <col min="3086" max="3329" width="9.21875" style="19"/>
    <col min="3330" max="3330" width="11.44140625" style="19" customWidth="1"/>
    <col min="3331" max="3332" width="12.21875" style="19" customWidth="1"/>
    <col min="3333" max="3333" width="15.5546875" style="19" customWidth="1"/>
    <col min="3334" max="3334" width="1.77734375" style="19" customWidth="1"/>
    <col min="3335" max="3335" width="12.77734375" style="19" customWidth="1"/>
    <col min="3336" max="3336" width="12.44140625" style="19" bestFit="1" customWidth="1"/>
    <col min="3337" max="3337" width="6.5546875" style="19" customWidth="1"/>
    <col min="3338" max="3338" width="15.21875" style="19" customWidth="1"/>
    <col min="3339" max="3339" width="9" style="19" customWidth="1"/>
    <col min="3340" max="3340" width="7" style="19" customWidth="1"/>
    <col min="3341" max="3341" width="6.21875" style="19" customWidth="1"/>
    <col min="3342" max="3585" width="9.21875" style="19"/>
    <col min="3586" max="3586" width="11.44140625" style="19" customWidth="1"/>
    <col min="3587" max="3588" width="12.21875" style="19" customWidth="1"/>
    <col min="3589" max="3589" width="15.5546875" style="19" customWidth="1"/>
    <col min="3590" max="3590" width="1.77734375" style="19" customWidth="1"/>
    <col min="3591" max="3591" width="12.77734375" style="19" customWidth="1"/>
    <col min="3592" max="3592" width="12.44140625" style="19" bestFit="1" customWidth="1"/>
    <col min="3593" max="3593" width="6.5546875" style="19" customWidth="1"/>
    <col min="3594" max="3594" width="15.21875" style="19" customWidth="1"/>
    <col min="3595" max="3595" width="9" style="19" customWidth="1"/>
    <col min="3596" max="3596" width="7" style="19" customWidth="1"/>
    <col min="3597" max="3597" width="6.21875" style="19" customWidth="1"/>
    <col min="3598" max="3841" width="9.21875" style="19"/>
    <col min="3842" max="3842" width="11.44140625" style="19" customWidth="1"/>
    <col min="3843" max="3844" width="12.21875" style="19" customWidth="1"/>
    <col min="3845" max="3845" width="15.5546875" style="19" customWidth="1"/>
    <col min="3846" max="3846" width="1.77734375" style="19" customWidth="1"/>
    <col min="3847" max="3847" width="12.77734375" style="19" customWidth="1"/>
    <col min="3848" max="3848" width="12.44140625" style="19" bestFit="1" customWidth="1"/>
    <col min="3849" max="3849" width="6.5546875" style="19" customWidth="1"/>
    <col min="3850" max="3850" width="15.21875" style="19" customWidth="1"/>
    <col min="3851" max="3851" width="9" style="19" customWidth="1"/>
    <col min="3852" max="3852" width="7" style="19" customWidth="1"/>
    <col min="3853" max="3853" width="6.21875" style="19" customWidth="1"/>
    <col min="3854" max="4097" width="9.21875" style="19"/>
    <col min="4098" max="4098" width="11.44140625" style="19" customWidth="1"/>
    <col min="4099" max="4100" width="12.21875" style="19" customWidth="1"/>
    <col min="4101" max="4101" width="15.5546875" style="19" customWidth="1"/>
    <col min="4102" max="4102" width="1.77734375" style="19" customWidth="1"/>
    <col min="4103" max="4103" width="12.77734375" style="19" customWidth="1"/>
    <col min="4104" max="4104" width="12.44140625" style="19" bestFit="1" customWidth="1"/>
    <col min="4105" max="4105" width="6.5546875" style="19" customWidth="1"/>
    <col min="4106" max="4106" width="15.21875" style="19" customWidth="1"/>
    <col min="4107" max="4107" width="9" style="19" customWidth="1"/>
    <col min="4108" max="4108" width="7" style="19" customWidth="1"/>
    <col min="4109" max="4109" width="6.21875" style="19" customWidth="1"/>
    <col min="4110" max="4353" width="9.21875" style="19"/>
    <col min="4354" max="4354" width="11.44140625" style="19" customWidth="1"/>
    <col min="4355" max="4356" width="12.21875" style="19" customWidth="1"/>
    <col min="4357" max="4357" width="15.5546875" style="19" customWidth="1"/>
    <col min="4358" max="4358" width="1.77734375" style="19" customWidth="1"/>
    <col min="4359" max="4359" width="12.77734375" style="19" customWidth="1"/>
    <col min="4360" max="4360" width="12.44140625" style="19" bestFit="1" customWidth="1"/>
    <col min="4361" max="4361" width="6.5546875" style="19" customWidth="1"/>
    <col min="4362" max="4362" width="15.21875" style="19" customWidth="1"/>
    <col min="4363" max="4363" width="9" style="19" customWidth="1"/>
    <col min="4364" max="4364" width="7" style="19" customWidth="1"/>
    <col min="4365" max="4365" width="6.21875" style="19" customWidth="1"/>
    <col min="4366" max="4609" width="9.21875" style="19"/>
    <col min="4610" max="4610" width="11.44140625" style="19" customWidth="1"/>
    <col min="4611" max="4612" width="12.21875" style="19" customWidth="1"/>
    <col min="4613" max="4613" width="15.5546875" style="19" customWidth="1"/>
    <col min="4614" max="4614" width="1.77734375" style="19" customWidth="1"/>
    <col min="4615" max="4615" width="12.77734375" style="19" customWidth="1"/>
    <col min="4616" max="4616" width="12.44140625" style="19" bestFit="1" customWidth="1"/>
    <col min="4617" max="4617" width="6.5546875" style="19" customWidth="1"/>
    <col min="4618" max="4618" width="15.21875" style="19" customWidth="1"/>
    <col min="4619" max="4619" width="9" style="19" customWidth="1"/>
    <col min="4620" max="4620" width="7" style="19" customWidth="1"/>
    <col min="4621" max="4621" width="6.21875" style="19" customWidth="1"/>
    <col min="4622" max="4865" width="9.21875" style="19"/>
    <col min="4866" max="4866" width="11.44140625" style="19" customWidth="1"/>
    <col min="4867" max="4868" width="12.21875" style="19" customWidth="1"/>
    <col min="4869" max="4869" width="15.5546875" style="19" customWidth="1"/>
    <col min="4870" max="4870" width="1.77734375" style="19" customWidth="1"/>
    <col min="4871" max="4871" width="12.77734375" style="19" customWidth="1"/>
    <col min="4872" max="4872" width="12.44140625" style="19" bestFit="1" customWidth="1"/>
    <col min="4873" max="4873" width="6.5546875" style="19" customWidth="1"/>
    <col min="4874" max="4874" width="15.21875" style="19" customWidth="1"/>
    <col min="4875" max="4875" width="9" style="19" customWidth="1"/>
    <col min="4876" max="4876" width="7" style="19" customWidth="1"/>
    <col min="4877" max="4877" width="6.21875" style="19" customWidth="1"/>
    <col min="4878" max="5121" width="9.21875" style="19"/>
    <col min="5122" max="5122" width="11.44140625" style="19" customWidth="1"/>
    <col min="5123" max="5124" width="12.21875" style="19" customWidth="1"/>
    <col min="5125" max="5125" width="15.5546875" style="19" customWidth="1"/>
    <col min="5126" max="5126" width="1.77734375" style="19" customWidth="1"/>
    <col min="5127" max="5127" width="12.77734375" style="19" customWidth="1"/>
    <col min="5128" max="5128" width="12.44140625" style="19" bestFit="1" customWidth="1"/>
    <col min="5129" max="5129" width="6.5546875" style="19" customWidth="1"/>
    <col min="5130" max="5130" width="15.21875" style="19" customWidth="1"/>
    <col min="5131" max="5131" width="9" style="19" customWidth="1"/>
    <col min="5132" max="5132" width="7" style="19" customWidth="1"/>
    <col min="5133" max="5133" width="6.21875" style="19" customWidth="1"/>
    <col min="5134" max="5377" width="9.21875" style="19"/>
    <col min="5378" max="5378" width="11.44140625" style="19" customWidth="1"/>
    <col min="5379" max="5380" width="12.21875" style="19" customWidth="1"/>
    <col min="5381" max="5381" width="15.5546875" style="19" customWidth="1"/>
    <col min="5382" max="5382" width="1.77734375" style="19" customWidth="1"/>
    <col min="5383" max="5383" width="12.77734375" style="19" customWidth="1"/>
    <col min="5384" max="5384" width="12.44140625" style="19" bestFit="1" customWidth="1"/>
    <col min="5385" max="5385" width="6.5546875" style="19" customWidth="1"/>
    <col min="5386" max="5386" width="15.21875" style="19" customWidth="1"/>
    <col min="5387" max="5387" width="9" style="19" customWidth="1"/>
    <col min="5388" max="5388" width="7" style="19" customWidth="1"/>
    <col min="5389" max="5389" width="6.21875" style="19" customWidth="1"/>
    <col min="5390" max="5633" width="9.21875" style="19"/>
    <col min="5634" max="5634" width="11.44140625" style="19" customWidth="1"/>
    <col min="5635" max="5636" width="12.21875" style="19" customWidth="1"/>
    <col min="5637" max="5637" width="15.5546875" style="19" customWidth="1"/>
    <col min="5638" max="5638" width="1.77734375" style="19" customWidth="1"/>
    <col min="5639" max="5639" width="12.77734375" style="19" customWidth="1"/>
    <col min="5640" max="5640" width="12.44140625" style="19" bestFit="1" customWidth="1"/>
    <col min="5641" max="5641" width="6.5546875" style="19" customWidth="1"/>
    <col min="5642" max="5642" width="15.21875" style="19" customWidth="1"/>
    <col min="5643" max="5643" width="9" style="19" customWidth="1"/>
    <col min="5644" max="5644" width="7" style="19" customWidth="1"/>
    <col min="5645" max="5645" width="6.21875" style="19" customWidth="1"/>
    <col min="5646" max="5889" width="9.21875" style="19"/>
    <col min="5890" max="5890" width="11.44140625" style="19" customWidth="1"/>
    <col min="5891" max="5892" width="12.21875" style="19" customWidth="1"/>
    <col min="5893" max="5893" width="15.5546875" style="19" customWidth="1"/>
    <col min="5894" max="5894" width="1.77734375" style="19" customWidth="1"/>
    <col min="5895" max="5895" width="12.77734375" style="19" customWidth="1"/>
    <col min="5896" max="5896" width="12.44140625" style="19" bestFit="1" customWidth="1"/>
    <col min="5897" max="5897" width="6.5546875" style="19" customWidth="1"/>
    <col min="5898" max="5898" width="15.21875" style="19" customWidth="1"/>
    <col min="5899" max="5899" width="9" style="19" customWidth="1"/>
    <col min="5900" max="5900" width="7" style="19" customWidth="1"/>
    <col min="5901" max="5901" width="6.21875" style="19" customWidth="1"/>
    <col min="5902" max="6145" width="9.21875" style="19"/>
    <col min="6146" max="6146" width="11.44140625" style="19" customWidth="1"/>
    <col min="6147" max="6148" width="12.21875" style="19" customWidth="1"/>
    <col min="6149" max="6149" width="15.5546875" style="19" customWidth="1"/>
    <col min="6150" max="6150" width="1.77734375" style="19" customWidth="1"/>
    <col min="6151" max="6151" width="12.77734375" style="19" customWidth="1"/>
    <col min="6152" max="6152" width="12.44140625" style="19" bestFit="1" customWidth="1"/>
    <col min="6153" max="6153" width="6.5546875" style="19" customWidth="1"/>
    <col min="6154" max="6154" width="15.21875" style="19" customWidth="1"/>
    <col min="6155" max="6155" width="9" style="19" customWidth="1"/>
    <col min="6156" max="6156" width="7" style="19" customWidth="1"/>
    <col min="6157" max="6157" width="6.21875" style="19" customWidth="1"/>
    <col min="6158" max="6401" width="9.21875" style="19"/>
    <col min="6402" max="6402" width="11.44140625" style="19" customWidth="1"/>
    <col min="6403" max="6404" width="12.21875" style="19" customWidth="1"/>
    <col min="6405" max="6405" width="15.5546875" style="19" customWidth="1"/>
    <col min="6406" max="6406" width="1.77734375" style="19" customWidth="1"/>
    <col min="6407" max="6407" width="12.77734375" style="19" customWidth="1"/>
    <col min="6408" max="6408" width="12.44140625" style="19" bestFit="1" customWidth="1"/>
    <col min="6409" max="6409" width="6.5546875" style="19" customWidth="1"/>
    <col min="6410" max="6410" width="15.21875" style="19" customWidth="1"/>
    <col min="6411" max="6411" width="9" style="19" customWidth="1"/>
    <col min="6412" max="6412" width="7" style="19" customWidth="1"/>
    <col min="6413" max="6413" width="6.21875" style="19" customWidth="1"/>
    <col min="6414" max="6657" width="9.21875" style="19"/>
    <col min="6658" max="6658" width="11.44140625" style="19" customWidth="1"/>
    <col min="6659" max="6660" width="12.21875" style="19" customWidth="1"/>
    <col min="6661" max="6661" width="15.5546875" style="19" customWidth="1"/>
    <col min="6662" max="6662" width="1.77734375" style="19" customWidth="1"/>
    <col min="6663" max="6663" width="12.77734375" style="19" customWidth="1"/>
    <col min="6664" max="6664" width="12.44140625" style="19" bestFit="1" customWidth="1"/>
    <col min="6665" max="6665" width="6.5546875" style="19" customWidth="1"/>
    <col min="6666" max="6666" width="15.21875" style="19" customWidth="1"/>
    <col min="6667" max="6667" width="9" style="19" customWidth="1"/>
    <col min="6668" max="6668" width="7" style="19" customWidth="1"/>
    <col min="6669" max="6669" width="6.21875" style="19" customWidth="1"/>
    <col min="6670" max="6913" width="9.21875" style="19"/>
    <col min="6914" max="6914" width="11.44140625" style="19" customWidth="1"/>
    <col min="6915" max="6916" width="12.21875" style="19" customWidth="1"/>
    <col min="6917" max="6917" width="15.5546875" style="19" customWidth="1"/>
    <col min="6918" max="6918" width="1.77734375" style="19" customWidth="1"/>
    <col min="6919" max="6919" width="12.77734375" style="19" customWidth="1"/>
    <col min="6920" max="6920" width="12.44140625" style="19" bestFit="1" customWidth="1"/>
    <col min="6921" max="6921" width="6.5546875" style="19" customWidth="1"/>
    <col min="6922" max="6922" width="15.21875" style="19" customWidth="1"/>
    <col min="6923" max="6923" width="9" style="19" customWidth="1"/>
    <col min="6924" max="6924" width="7" style="19" customWidth="1"/>
    <col min="6925" max="6925" width="6.21875" style="19" customWidth="1"/>
    <col min="6926" max="7169" width="9.21875" style="19"/>
    <col min="7170" max="7170" width="11.44140625" style="19" customWidth="1"/>
    <col min="7171" max="7172" width="12.21875" style="19" customWidth="1"/>
    <col min="7173" max="7173" width="15.5546875" style="19" customWidth="1"/>
    <col min="7174" max="7174" width="1.77734375" style="19" customWidth="1"/>
    <col min="7175" max="7175" width="12.77734375" style="19" customWidth="1"/>
    <col min="7176" max="7176" width="12.44140625" style="19" bestFit="1" customWidth="1"/>
    <col min="7177" max="7177" width="6.5546875" style="19" customWidth="1"/>
    <col min="7178" max="7178" width="15.21875" style="19" customWidth="1"/>
    <col min="7179" max="7179" width="9" style="19" customWidth="1"/>
    <col min="7180" max="7180" width="7" style="19" customWidth="1"/>
    <col min="7181" max="7181" width="6.21875" style="19" customWidth="1"/>
    <col min="7182" max="7425" width="9.21875" style="19"/>
    <col min="7426" max="7426" width="11.44140625" style="19" customWidth="1"/>
    <col min="7427" max="7428" width="12.21875" style="19" customWidth="1"/>
    <col min="7429" max="7429" width="15.5546875" style="19" customWidth="1"/>
    <col min="7430" max="7430" width="1.77734375" style="19" customWidth="1"/>
    <col min="7431" max="7431" width="12.77734375" style="19" customWidth="1"/>
    <col min="7432" max="7432" width="12.44140625" style="19" bestFit="1" customWidth="1"/>
    <col min="7433" max="7433" width="6.5546875" style="19" customWidth="1"/>
    <col min="7434" max="7434" width="15.21875" style="19" customWidth="1"/>
    <col min="7435" max="7435" width="9" style="19" customWidth="1"/>
    <col min="7436" max="7436" width="7" style="19" customWidth="1"/>
    <col min="7437" max="7437" width="6.21875" style="19" customWidth="1"/>
    <col min="7438" max="7681" width="9.21875" style="19"/>
    <col min="7682" max="7682" width="11.44140625" style="19" customWidth="1"/>
    <col min="7683" max="7684" width="12.21875" style="19" customWidth="1"/>
    <col min="7685" max="7685" width="15.5546875" style="19" customWidth="1"/>
    <col min="7686" max="7686" width="1.77734375" style="19" customWidth="1"/>
    <col min="7687" max="7687" width="12.77734375" style="19" customWidth="1"/>
    <col min="7688" max="7688" width="12.44140625" style="19" bestFit="1" customWidth="1"/>
    <col min="7689" max="7689" width="6.5546875" style="19" customWidth="1"/>
    <col min="7690" max="7690" width="15.21875" style="19" customWidth="1"/>
    <col min="7691" max="7691" width="9" style="19" customWidth="1"/>
    <col min="7692" max="7692" width="7" style="19" customWidth="1"/>
    <col min="7693" max="7693" width="6.21875" style="19" customWidth="1"/>
    <col min="7694" max="7937" width="9.21875" style="19"/>
    <col min="7938" max="7938" width="11.44140625" style="19" customWidth="1"/>
    <col min="7939" max="7940" width="12.21875" style="19" customWidth="1"/>
    <col min="7941" max="7941" width="15.5546875" style="19" customWidth="1"/>
    <col min="7942" max="7942" width="1.77734375" style="19" customWidth="1"/>
    <col min="7943" max="7943" width="12.77734375" style="19" customWidth="1"/>
    <col min="7944" max="7944" width="12.44140625" style="19" bestFit="1" customWidth="1"/>
    <col min="7945" max="7945" width="6.5546875" style="19" customWidth="1"/>
    <col min="7946" max="7946" width="15.21875" style="19" customWidth="1"/>
    <col min="7947" max="7947" width="9" style="19" customWidth="1"/>
    <col min="7948" max="7948" width="7" style="19" customWidth="1"/>
    <col min="7949" max="7949" width="6.21875" style="19" customWidth="1"/>
    <col min="7950" max="8193" width="9.21875" style="19"/>
    <col min="8194" max="8194" width="11.44140625" style="19" customWidth="1"/>
    <col min="8195" max="8196" width="12.21875" style="19" customWidth="1"/>
    <col min="8197" max="8197" width="15.5546875" style="19" customWidth="1"/>
    <col min="8198" max="8198" width="1.77734375" style="19" customWidth="1"/>
    <col min="8199" max="8199" width="12.77734375" style="19" customWidth="1"/>
    <col min="8200" max="8200" width="12.44140625" style="19" bestFit="1" customWidth="1"/>
    <col min="8201" max="8201" width="6.5546875" style="19" customWidth="1"/>
    <col min="8202" max="8202" width="15.21875" style="19" customWidth="1"/>
    <col min="8203" max="8203" width="9" style="19" customWidth="1"/>
    <col min="8204" max="8204" width="7" style="19" customWidth="1"/>
    <col min="8205" max="8205" width="6.21875" style="19" customWidth="1"/>
    <col min="8206" max="8449" width="9.21875" style="19"/>
    <col min="8450" max="8450" width="11.44140625" style="19" customWidth="1"/>
    <col min="8451" max="8452" width="12.21875" style="19" customWidth="1"/>
    <col min="8453" max="8453" width="15.5546875" style="19" customWidth="1"/>
    <col min="8454" max="8454" width="1.77734375" style="19" customWidth="1"/>
    <col min="8455" max="8455" width="12.77734375" style="19" customWidth="1"/>
    <col min="8456" max="8456" width="12.44140625" style="19" bestFit="1" customWidth="1"/>
    <col min="8457" max="8457" width="6.5546875" style="19" customWidth="1"/>
    <col min="8458" max="8458" width="15.21875" style="19" customWidth="1"/>
    <col min="8459" max="8459" width="9" style="19" customWidth="1"/>
    <col min="8460" max="8460" width="7" style="19" customWidth="1"/>
    <col min="8461" max="8461" width="6.21875" style="19" customWidth="1"/>
    <col min="8462" max="8705" width="9.21875" style="19"/>
    <col min="8706" max="8706" width="11.44140625" style="19" customWidth="1"/>
    <col min="8707" max="8708" width="12.21875" style="19" customWidth="1"/>
    <col min="8709" max="8709" width="15.5546875" style="19" customWidth="1"/>
    <col min="8710" max="8710" width="1.77734375" style="19" customWidth="1"/>
    <col min="8711" max="8711" width="12.77734375" style="19" customWidth="1"/>
    <col min="8712" max="8712" width="12.44140625" style="19" bestFit="1" customWidth="1"/>
    <col min="8713" max="8713" width="6.5546875" style="19" customWidth="1"/>
    <col min="8714" max="8714" width="15.21875" style="19" customWidth="1"/>
    <col min="8715" max="8715" width="9" style="19" customWidth="1"/>
    <col min="8716" max="8716" width="7" style="19" customWidth="1"/>
    <col min="8717" max="8717" width="6.21875" style="19" customWidth="1"/>
    <col min="8718" max="8961" width="9.21875" style="19"/>
    <col min="8962" max="8962" width="11.44140625" style="19" customWidth="1"/>
    <col min="8963" max="8964" width="12.21875" style="19" customWidth="1"/>
    <col min="8965" max="8965" width="15.5546875" style="19" customWidth="1"/>
    <col min="8966" max="8966" width="1.77734375" style="19" customWidth="1"/>
    <col min="8967" max="8967" width="12.77734375" style="19" customWidth="1"/>
    <col min="8968" max="8968" width="12.44140625" style="19" bestFit="1" customWidth="1"/>
    <col min="8969" max="8969" width="6.5546875" style="19" customWidth="1"/>
    <col min="8970" max="8970" width="15.21875" style="19" customWidth="1"/>
    <col min="8971" max="8971" width="9" style="19" customWidth="1"/>
    <col min="8972" max="8972" width="7" style="19" customWidth="1"/>
    <col min="8973" max="8973" width="6.21875" style="19" customWidth="1"/>
    <col min="8974" max="9217" width="9.21875" style="19"/>
    <col min="9218" max="9218" width="11.44140625" style="19" customWidth="1"/>
    <col min="9219" max="9220" width="12.21875" style="19" customWidth="1"/>
    <col min="9221" max="9221" width="15.5546875" style="19" customWidth="1"/>
    <col min="9222" max="9222" width="1.77734375" style="19" customWidth="1"/>
    <col min="9223" max="9223" width="12.77734375" style="19" customWidth="1"/>
    <col min="9224" max="9224" width="12.44140625" style="19" bestFit="1" customWidth="1"/>
    <col min="9225" max="9225" width="6.5546875" style="19" customWidth="1"/>
    <col min="9226" max="9226" width="15.21875" style="19" customWidth="1"/>
    <col min="9227" max="9227" width="9" style="19" customWidth="1"/>
    <col min="9228" max="9228" width="7" style="19" customWidth="1"/>
    <col min="9229" max="9229" width="6.21875" style="19" customWidth="1"/>
    <col min="9230" max="9473" width="9.21875" style="19"/>
    <col min="9474" max="9474" width="11.44140625" style="19" customWidth="1"/>
    <col min="9475" max="9476" width="12.21875" style="19" customWidth="1"/>
    <col min="9477" max="9477" width="15.5546875" style="19" customWidth="1"/>
    <col min="9478" max="9478" width="1.77734375" style="19" customWidth="1"/>
    <col min="9479" max="9479" width="12.77734375" style="19" customWidth="1"/>
    <col min="9480" max="9480" width="12.44140625" style="19" bestFit="1" customWidth="1"/>
    <col min="9481" max="9481" width="6.5546875" style="19" customWidth="1"/>
    <col min="9482" max="9482" width="15.21875" style="19" customWidth="1"/>
    <col min="9483" max="9483" width="9" style="19" customWidth="1"/>
    <col min="9484" max="9484" width="7" style="19" customWidth="1"/>
    <col min="9485" max="9485" width="6.21875" style="19" customWidth="1"/>
    <col min="9486" max="9729" width="9.21875" style="19"/>
    <col min="9730" max="9730" width="11.44140625" style="19" customWidth="1"/>
    <col min="9731" max="9732" width="12.21875" style="19" customWidth="1"/>
    <col min="9733" max="9733" width="15.5546875" style="19" customWidth="1"/>
    <col min="9734" max="9734" width="1.77734375" style="19" customWidth="1"/>
    <col min="9735" max="9735" width="12.77734375" style="19" customWidth="1"/>
    <col min="9736" max="9736" width="12.44140625" style="19" bestFit="1" customWidth="1"/>
    <col min="9737" max="9737" width="6.5546875" style="19" customWidth="1"/>
    <col min="9738" max="9738" width="15.21875" style="19" customWidth="1"/>
    <col min="9739" max="9739" width="9" style="19" customWidth="1"/>
    <col min="9740" max="9740" width="7" style="19" customWidth="1"/>
    <col min="9741" max="9741" width="6.21875" style="19" customWidth="1"/>
    <col min="9742" max="9985" width="9.21875" style="19"/>
    <col min="9986" max="9986" width="11.44140625" style="19" customWidth="1"/>
    <col min="9987" max="9988" width="12.21875" style="19" customWidth="1"/>
    <col min="9989" max="9989" width="15.5546875" style="19" customWidth="1"/>
    <col min="9990" max="9990" width="1.77734375" style="19" customWidth="1"/>
    <col min="9991" max="9991" width="12.77734375" style="19" customWidth="1"/>
    <col min="9992" max="9992" width="12.44140625" style="19" bestFit="1" customWidth="1"/>
    <col min="9993" max="9993" width="6.5546875" style="19" customWidth="1"/>
    <col min="9994" max="9994" width="15.21875" style="19" customWidth="1"/>
    <col min="9995" max="9995" width="9" style="19" customWidth="1"/>
    <col min="9996" max="9996" width="7" style="19" customWidth="1"/>
    <col min="9997" max="9997" width="6.21875" style="19" customWidth="1"/>
    <col min="9998" max="10241" width="9.21875" style="19"/>
    <col min="10242" max="10242" width="11.44140625" style="19" customWidth="1"/>
    <col min="10243" max="10244" width="12.21875" style="19" customWidth="1"/>
    <col min="10245" max="10245" width="15.5546875" style="19" customWidth="1"/>
    <col min="10246" max="10246" width="1.77734375" style="19" customWidth="1"/>
    <col min="10247" max="10247" width="12.77734375" style="19" customWidth="1"/>
    <col min="10248" max="10248" width="12.44140625" style="19" bestFit="1" customWidth="1"/>
    <col min="10249" max="10249" width="6.5546875" style="19" customWidth="1"/>
    <col min="10250" max="10250" width="15.21875" style="19" customWidth="1"/>
    <col min="10251" max="10251" width="9" style="19" customWidth="1"/>
    <col min="10252" max="10252" width="7" style="19" customWidth="1"/>
    <col min="10253" max="10253" width="6.21875" style="19" customWidth="1"/>
    <col min="10254" max="10497" width="9.21875" style="19"/>
    <col min="10498" max="10498" width="11.44140625" style="19" customWidth="1"/>
    <col min="10499" max="10500" width="12.21875" style="19" customWidth="1"/>
    <col min="10501" max="10501" width="15.5546875" style="19" customWidth="1"/>
    <col min="10502" max="10502" width="1.77734375" style="19" customWidth="1"/>
    <col min="10503" max="10503" width="12.77734375" style="19" customWidth="1"/>
    <col min="10504" max="10504" width="12.44140625" style="19" bestFit="1" customWidth="1"/>
    <col min="10505" max="10505" width="6.5546875" style="19" customWidth="1"/>
    <col min="10506" max="10506" width="15.21875" style="19" customWidth="1"/>
    <col min="10507" max="10507" width="9" style="19" customWidth="1"/>
    <col min="10508" max="10508" width="7" style="19" customWidth="1"/>
    <col min="10509" max="10509" width="6.21875" style="19" customWidth="1"/>
    <col min="10510" max="10753" width="9.21875" style="19"/>
    <col min="10754" max="10754" width="11.44140625" style="19" customWidth="1"/>
    <col min="10755" max="10756" width="12.21875" style="19" customWidth="1"/>
    <col min="10757" max="10757" width="15.5546875" style="19" customWidth="1"/>
    <col min="10758" max="10758" width="1.77734375" style="19" customWidth="1"/>
    <col min="10759" max="10759" width="12.77734375" style="19" customWidth="1"/>
    <col min="10760" max="10760" width="12.44140625" style="19" bestFit="1" customWidth="1"/>
    <col min="10761" max="10761" width="6.5546875" style="19" customWidth="1"/>
    <col min="10762" max="10762" width="15.21875" style="19" customWidth="1"/>
    <col min="10763" max="10763" width="9" style="19" customWidth="1"/>
    <col min="10764" max="10764" width="7" style="19" customWidth="1"/>
    <col min="10765" max="10765" width="6.21875" style="19" customWidth="1"/>
    <col min="10766" max="11009" width="9.21875" style="19"/>
    <col min="11010" max="11010" width="11.44140625" style="19" customWidth="1"/>
    <col min="11011" max="11012" width="12.21875" style="19" customWidth="1"/>
    <col min="11013" max="11013" width="15.5546875" style="19" customWidth="1"/>
    <col min="11014" max="11014" width="1.77734375" style="19" customWidth="1"/>
    <col min="11015" max="11015" width="12.77734375" style="19" customWidth="1"/>
    <col min="11016" max="11016" width="12.44140625" style="19" bestFit="1" customWidth="1"/>
    <col min="11017" max="11017" width="6.5546875" style="19" customWidth="1"/>
    <col min="11018" max="11018" width="15.21875" style="19" customWidth="1"/>
    <col min="11019" max="11019" width="9" style="19" customWidth="1"/>
    <col min="11020" max="11020" width="7" style="19" customWidth="1"/>
    <col min="11021" max="11021" width="6.21875" style="19" customWidth="1"/>
    <col min="11022" max="11265" width="9.21875" style="19"/>
    <col min="11266" max="11266" width="11.44140625" style="19" customWidth="1"/>
    <col min="11267" max="11268" width="12.21875" style="19" customWidth="1"/>
    <col min="11269" max="11269" width="15.5546875" style="19" customWidth="1"/>
    <col min="11270" max="11270" width="1.77734375" style="19" customWidth="1"/>
    <col min="11271" max="11271" width="12.77734375" style="19" customWidth="1"/>
    <col min="11272" max="11272" width="12.44140625" style="19" bestFit="1" customWidth="1"/>
    <col min="11273" max="11273" width="6.5546875" style="19" customWidth="1"/>
    <col min="11274" max="11274" width="15.21875" style="19" customWidth="1"/>
    <col min="11275" max="11275" width="9" style="19" customWidth="1"/>
    <col min="11276" max="11276" width="7" style="19" customWidth="1"/>
    <col min="11277" max="11277" width="6.21875" style="19" customWidth="1"/>
    <col min="11278" max="11521" width="9.21875" style="19"/>
    <col min="11522" max="11522" width="11.44140625" style="19" customWidth="1"/>
    <col min="11523" max="11524" width="12.21875" style="19" customWidth="1"/>
    <col min="11525" max="11525" width="15.5546875" style="19" customWidth="1"/>
    <col min="11526" max="11526" width="1.77734375" style="19" customWidth="1"/>
    <col min="11527" max="11527" width="12.77734375" style="19" customWidth="1"/>
    <col min="11528" max="11528" width="12.44140625" style="19" bestFit="1" customWidth="1"/>
    <col min="11529" max="11529" width="6.5546875" style="19" customWidth="1"/>
    <col min="11530" max="11530" width="15.21875" style="19" customWidth="1"/>
    <col min="11531" max="11531" width="9" style="19" customWidth="1"/>
    <col min="11532" max="11532" width="7" style="19" customWidth="1"/>
    <col min="11533" max="11533" width="6.21875" style="19" customWidth="1"/>
    <col min="11534" max="11777" width="9.21875" style="19"/>
    <col min="11778" max="11778" width="11.44140625" style="19" customWidth="1"/>
    <col min="11779" max="11780" width="12.21875" style="19" customWidth="1"/>
    <col min="11781" max="11781" width="15.5546875" style="19" customWidth="1"/>
    <col min="11782" max="11782" width="1.77734375" style="19" customWidth="1"/>
    <col min="11783" max="11783" width="12.77734375" style="19" customWidth="1"/>
    <col min="11784" max="11784" width="12.44140625" style="19" bestFit="1" customWidth="1"/>
    <col min="11785" max="11785" width="6.5546875" style="19" customWidth="1"/>
    <col min="11786" max="11786" width="15.21875" style="19" customWidth="1"/>
    <col min="11787" max="11787" width="9" style="19" customWidth="1"/>
    <col min="11788" max="11788" width="7" style="19" customWidth="1"/>
    <col min="11789" max="11789" width="6.21875" style="19" customWidth="1"/>
    <col min="11790" max="12033" width="9.21875" style="19"/>
    <col min="12034" max="12034" width="11.44140625" style="19" customWidth="1"/>
    <col min="12035" max="12036" width="12.21875" style="19" customWidth="1"/>
    <col min="12037" max="12037" width="15.5546875" style="19" customWidth="1"/>
    <col min="12038" max="12038" width="1.77734375" style="19" customWidth="1"/>
    <col min="12039" max="12039" width="12.77734375" style="19" customWidth="1"/>
    <col min="12040" max="12040" width="12.44140625" style="19" bestFit="1" customWidth="1"/>
    <col min="12041" max="12041" width="6.5546875" style="19" customWidth="1"/>
    <col min="12042" max="12042" width="15.21875" style="19" customWidth="1"/>
    <col min="12043" max="12043" width="9" style="19" customWidth="1"/>
    <col min="12044" max="12044" width="7" style="19" customWidth="1"/>
    <col min="12045" max="12045" width="6.21875" style="19" customWidth="1"/>
    <col min="12046" max="12289" width="9.21875" style="19"/>
    <col min="12290" max="12290" width="11.44140625" style="19" customWidth="1"/>
    <col min="12291" max="12292" width="12.21875" style="19" customWidth="1"/>
    <col min="12293" max="12293" width="15.5546875" style="19" customWidth="1"/>
    <col min="12294" max="12294" width="1.77734375" style="19" customWidth="1"/>
    <col min="12295" max="12295" width="12.77734375" style="19" customWidth="1"/>
    <col min="12296" max="12296" width="12.44140625" style="19" bestFit="1" customWidth="1"/>
    <col min="12297" max="12297" width="6.5546875" style="19" customWidth="1"/>
    <col min="12298" max="12298" width="15.21875" style="19" customWidth="1"/>
    <col min="12299" max="12299" width="9" style="19" customWidth="1"/>
    <col min="12300" max="12300" width="7" style="19" customWidth="1"/>
    <col min="12301" max="12301" width="6.21875" style="19" customWidth="1"/>
    <col min="12302" max="12545" width="9.21875" style="19"/>
    <col min="12546" max="12546" width="11.44140625" style="19" customWidth="1"/>
    <col min="12547" max="12548" width="12.21875" style="19" customWidth="1"/>
    <col min="12549" max="12549" width="15.5546875" style="19" customWidth="1"/>
    <col min="12550" max="12550" width="1.77734375" style="19" customWidth="1"/>
    <col min="12551" max="12551" width="12.77734375" style="19" customWidth="1"/>
    <col min="12552" max="12552" width="12.44140625" style="19" bestFit="1" customWidth="1"/>
    <col min="12553" max="12553" width="6.5546875" style="19" customWidth="1"/>
    <col min="12554" max="12554" width="15.21875" style="19" customWidth="1"/>
    <col min="12555" max="12555" width="9" style="19" customWidth="1"/>
    <col min="12556" max="12556" width="7" style="19" customWidth="1"/>
    <col min="12557" max="12557" width="6.21875" style="19" customWidth="1"/>
    <col min="12558" max="12801" width="9.21875" style="19"/>
    <col min="12802" max="12802" width="11.44140625" style="19" customWidth="1"/>
    <col min="12803" max="12804" width="12.21875" style="19" customWidth="1"/>
    <col min="12805" max="12805" width="15.5546875" style="19" customWidth="1"/>
    <col min="12806" max="12806" width="1.77734375" style="19" customWidth="1"/>
    <col min="12807" max="12807" width="12.77734375" style="19" customWidth="1"/>
    <col min="12808" max="12808" width="12.44140625" style="19" bestFit="1" customWidth="1"/>
    <col min="12809" max="12809" width="6.5546875" style="19" customWidth="1"/>
    <col min="12810" max="12810" width="15.21875" style="19" customWidth="1"/>
    <col min="12811" max="12811" width="9" style="19" customWidth="1"/>
    <col min="12812" max="12812" width="7" style="19" customWidth="1"/>
    <col min="12813" max="12813" width="6.21875" style="19" customWidth="1"/>
    <col min="12814" max="13057" width="9.21875" style="19"/>
    <col min="13058" max="13058" width="11.44140625" style="19" customWidth="1"/>
    <col min="13059" max="13060" width="12.21875" style="19" customWidth="1"/>
    <col min="13061" max="13061" width="15.5546875" style="19" customWidth="1"/>
    <col min="13062" max="13062" width="1.77734375" style="19" customWidth="1"/>
    <col min="13063" max="13063" width="12.77734375" style="19" customWidth="1"/>
    <col min="13064" max="13064" width="12.44140625" style="19" bestFit="1" customWidth="1"/>
    <col min="13065" max="13065" width="6.5546875" style="19" customWidth="1"/>
    <col min="13066" max="13066" width="15.21875" style="19" customWidth="1"/>
    <col min="13067" max="13067" width="9" style="19" customWidth="1"/>
    <col min="13068" max="13068" width="7" style="19" customWidth="1"/>
    <col min="13069" max="13069" width="6.21875" style="19" customWidth="1"/>
    <col min="13070" max="13313" width="9.21875" style="19"/>
    <col min="13314" max="13314" width="11.44140625" style="19" customWidth="1"/>
    <col min="13315" max="13316" width="12.21875" style="19" customWidth="1"/>
    <col min="13317" max="13317" width="15.5546875" style="19" customWidth="1"/>
    <col min="13318" max="13318" width="1.77734375" style="19" customWidth="1"/>
    <col min="13319" max="13319" width="12.77734375" style="19" customWidth="1"/>
    <col min="13320" max="13320" width="12.44140625" style="19" bestFit="1" customWidth="1"/>
    <col min="13321" max="13321" width="6.5546875" style="19" customWidth="1"/>
    <col min="13322" max="13322" width="15.21875" style="19" customWidth="1"/>
    <col min="13323" max="13323" width="9" style="19" customWidth="1"/>
    <col min="13324" max="13324" width="7" style="19" customWidth="1"/>
    <col min="13325" max="13325" width="6.21875" style="19" customWidth="1"/>
    <col min="13326" max="13569" width="9.21875" style="19"/>
    <col min="13570" max="13570" width="11.44140625" style="19" customWidth="1"/>
    <col min="13571" max="13572" width="12.21875" style="19" customWidth="1"/>
    <col min="13573" max="13573" width="15.5546875" style="19" customWidth="1"/>
    <col min="13574" max="13574" width="1.77734375" style="19" customWidth="1"/>
    <col min="13575" max="13575" width="12.77734375" style="19" customWidth="1"/>
    <col min="13576" max="13576" width="12.44140625" style="19" bestFit="1" customWidth="1"/>
    <col min="13577" max="13577" width="6.5546875" style="19" customWidth="1"/>
    <col min="13578" max="13578" width="15.21875" style="19" customWidth="1"/>
    <col min="13579" max="13579" width="9" style="19" customWidth="1"/>
    <col min="13580" max="13580" width="7" style="19" customWidth="1"/>
    <col min="13581" max="13581" width="6.21875" style="19" customWidth="1"/>
    <col min="13582" max="13825" width="9.21875" style="19"/>
    <col min="13826" max="13826" width="11.44140625" style="19" customWidth="1"/>
    <col min="13827" max="13828" width="12.21875" style="19" customWidth="1"/>
    <col min="13829" max="13829" width="15.5546875" style="19" customWidth="1"/>
    <col min="13830" max="13830" width="1.77734375" style="19" customWidth="1"/>
    <col min="13831" max="13831" width="12.77734375" style="19" customWidth="1"/>
    <col min="13832" max="13832" width="12.44140625" style="19" bestFit="1" customWidth="1"/>
    <col min="13833" max="13833" width="6.5546875" style="19" customWidth="1"/>
    <col min="13834" max="13834" width="15.21875" style="19" customWidth="1"/>
    <col min="13835" max="13835" width="9" style="19" customWidth="1"/>
    <col min="13836" max="13836" width="7" style="19" customWidth="1"/>
    <col min="13837" max="13837" width="6.21875" style="19" customWidth="1"/>
    <col min="13838" max="14081" width="9.21875" style="19"/>
    <col min="14082" max="14082" width="11.44140625" style="19" customWidth="1"/>
    <col min="14083" max="14084" width="12.21875" style="19" customWidth="1"/>
    <col min="14085" max="14085" width="15.5546875" style="19" customWidth="1"/>
    <col min="14086" max="14086" width="1.77734375" style="19" customWidth="1"/>
    <col min="14087" max="14087" width="12.77734375" style="19" customWidth="1"/>
    <col min="14088" max="14088" width="12.44140625" style="19" bestFit="1" customWidth="1"/>
    <col min="14089" max="14089" width="6.5546875" style="19" customWidth="1"/>
    <col min="14090" max="14090" width="15.21875" style="19" customWidth="1"/>
    <col min="14091" max="14091" width="9" style="19" customWidth="1"/>
    <col min="14092" max="14092" width="7" style="19" customWidth="1"/>
    <col min="14093" max="14093" width="6.21875" style="19" customWidth="1"/>
    <col min="14094" max="14337" width="9.21875" style="19"/>
    <col min="14338" max="14338" width="11.44140625" style="19" customWidth="1"/>
    <col min="14339" max="14340" width="12.21875" style="19" customWidth="1"/>
    <col min="14341" max="14341" width="15.5546875" style="19" customWidth="1"/>
    <col min="14342" max="14342" width="1.77734375" style="19" customWidth="1"/>
    <col min="14343" max="14343" width="12.77734375" style="19" customWidth="1"/>
    <col min="14344" max="14344" width="12.44140625" style="19" bestFit="1" customWidth="1"/>
    <col min="14345" max="14345" width="6.5546875" style="19" customWidth="1"/>
    <col min="14346" max="14346" width="15.21875" style="19" customWidth="1"/>
    <col min="14347" max="14347" width="9" style="19" customWidth="1"/>
    <col min="14348" max="14348" width="7" style="19" customWidth="1"/>
    <col min="14349" max="14349" width="6.21875" style="19" customWidth="1"/>
    <col min="14350" max="14593" width="9.21875" style="19"/>
    <col min="14594" max="14594" width="11.44140625" style="19" customWidth="1"/>
    <col min="14595" max="14596" width="12.21875" style="19" customWidth="1"/>
    <col min="14597" max="14597" width="15.5546875" style="19" customWidth="1"/>
    <col min="14598" max="14598" width="1.77734375" style="19" customWidth="1"/>
    <col min="14599" max="14599" width="12.77734375" style="19" customWidth="1"/>
    <col min="14600" max="14600" width="12.44140625" style="19" bestFit="1" customWidth="1"/>
    <col min="14601" max="14601" width="6.5546875" style="19" customWidth="1"/>
    <col min="14602" max="14602" width="15.21875" style="19" customWidth="1"/>
    <col min="14603" max="14603" width="9" style="19" customWidth="1"/>
    <col min="14604" max="14604" width="7" style="19" customWidth="1"/>
    <col min="14605" max="14605" width="6.21875" style="19" customWidth="1"/>
    <col min="14606" max="14849" width="9.21875" style="19"/>
    <col min="14850" max="14850" width="11.44140625" style="19" customWidth="1"/>
    <col min="14851" max="14852" width="12.21875" style="19" customWidth="1"/>
    <col min="14853" max="14853" width="15.5546875" style="19" customWidth="1"/>
    <col min="14854" max="14854" width="1.77734375" style="19" customWidth="1"/>
    <col min="14855" max="14855" width="12.77734375" style="19" customWidth="1"/>
    <col min="14856" max="14856" width="12.44140625" style="19" bestFit="1" customWidth="1"/>
    <col min="14857" max="14857" width="6.5546875" style="19" customWidth="1"/>
    <col min="14858" max="14858" width="15.21875" style="19" customWidth="1"/>
    <col min="14859" max="14859" width="9" style="19" customWidth="1"/>
    <col min="14860" max="14860" width="7" style="19" customWidth="1"/>
    <col min="14861" max="14861" width="6.21875" style="19" customWidth="1"/>
    <col min="14862" max="15105" width="9.21875" style="19"/>
    <col min="15106" max="15106" width="11.44140625" style="19" customWidth="1"/>
    <col min="15107" max="15108" width="12.21875" style="19" customWidth="1"/>
    <col min="15109" max="15109" width="15.5546875" style="19" customWidth="1"/>
    <col min="15110" max="15110" width="1.77734375" style="19" customWidth="1"/>
    <col min="15111" max="15111" width="12.77734375" style="19" customWidth="1"/>
    <col min="15112" max="15112" width="12.44140625" style="19" bestFit="1" customWidth="1"/>
    <col min="15113" max="15113" width="6.5546875" style="19" customWidth="1"/>
    <col min="15114" max="15114" width="15.21875" style="19" customWidth="1"/>
    <col min="15115" max="15115" width="9" style="19" customWidth="1"/>
    <col min="15116" max="15116" width="7" style="19" customWidth="1"/>
    <col min="15117" max="15117" width="6.21875" style="19" customWidth="1"/>
    <col min="15118" max="15361" width="9.21875" style="19"/>
    <col min="15362" max="15362" width="11.44140625" style="19" customWidth="1"/>
    <col min="15363" max="15364" width="12.21875" style="19" customWidth="1"/>
    <col min="15365" max="15365" width="15.5546875" style="19" customWidth="1"/>
    <col min="15366" max="15366" width="1.77734375" style="19" customWidth="1"/>
    <col min="15367" max="15367" width="12.77734375" style="19" customWidth="1"/>
    <col min="15368" max="15368" width="12.44140625" style="19" bestFit="1" customWidth="1"/>
    <col min="15369" max="15369" width="6.5546875" style="19" customWidth="1"/>
    <col min="15370" max="15370" width="15.21875" style="19" customWidth="1"/>
    <col min="15371" max="15371" width="9" style="19" customWidth="1"/>
    <col min="15372" max="15372" width="7" style="19" customWidth="1"/>
    <col min="15373" max="15373" width="6.21875" style="19" customWidth="1"/>
    <col min="15374" max="15617" width="9.21875" style="19"/>
    <col min="15618" max="15618" width="11.44140625" style="19" customWidth="1"/>
    <col min="15619" max="15620" width="12.21875" style="19" customWidth="1"/>
    <col min="15621" max="15621" width="15.5546875" style="19" customWidth="1"/>
    <col min="15622" max="15622" width="1.77734375" style="19" customWidth="1"/>
    <col min="15623" max="15623" width="12.77734375" style="19" customWidth="1"/>
    <col min="15624" max="15624" width="12.44140625" style="19" bestFit="1" customWidth="1"/>
    <col min="15625" max="15625" width="6.5546875" style="19" customWidth="1"/>
    <col min="15626" max="15626" width="15.21875" style="19" customWidth="1"/>
    <col min="15627" max="15627" width="9" style="19" customWidth="1"/>
    <col min="15628" max="15628" width="7" style="19" customWidth="1"/>
    <col min="15629" max="15629" width="6.21875" style="19" customWidth="1"/>
    <col min="15630" max="15873" width="9.21875" style="19"/>
    <col min="15874" max="15874" width="11.44140625" style="19" customWidth="1"/>
    <col min="15875" max="15876" width="12.21875" style="19" customWidth="1"/>
    <col min="15877" max="15877" width="15.5546875" style="19" customWidth="1"/>
    <col min="15878" max="15878" width="1.77734375" style="19" customWidth="1"/>
    <col min="15879" max="15879" width="12.77734375" style="19" customWidth="1"/>
    <col min="15880" max="15880" width="12.44140625" style="19" bestFit="1" customWidth="1"/>
    <col min="15881" max="15881" width="6.5546875" style="19" customWidth="1"/>
    <col min="15882" max="15882" width="15.21875" style="19" customWidth="1"/>
    <col min="15883" max="15883" width="9" style="19" customWidth="1"/>
    <col min="15884" max="15884" width="7" style="19" customWidth="1"/>
    <col min="15885" max="15885" width="6.21875" style="19" customWidth="1"/>
    <col min="15886" max="16129" width="9.21875" style="19"/>
    <col min="16130" max="16130" width="11.44140625" style="19" customWidth="1"/>
    <col min="16131" max="16132" width="12.21875" style="19" customWidth="1"/>
    <col min="16133" max="16133" width="15.5546875" style="19" customWidth="1"/>
    <col min="16134" max="16134" width="1.77734375" style="19" customWidth="1"/>
    <col min="16135" max="16135" width="12.77734375" style="19" customWidth="1"/>
    <col min="16136" max="16136" width="12.44140625" style="19" bestFit="1" customWidth="1"/>
    <col min="16137" max="16137" width="6.5546875" style="19" customWidth="1"/>
    <col min="16138" max="16138" width="15.21875" style="19" customWidth="1"/>
    <col min="16139" max="16139" width="9" style="19" customWidth="1"/>
    <col min="16140" max="16140" width="7" style="19" customWidth="1"/>
    <col min="16141" max="16141" width="6.21875" style="19" customWidth="1"/>
    <col min="16142" max="16384" width="9.21875" style="19"/>
  </cols>
  <sheetData>
    <row r="1" spans="1:53" s="21" customFormat="1" ht="12.6" customHeight="1">
      <c r="M1" s="29"/>
      <c r="N1" s="29"/>
    </row>
    <row r="2" spans="1:53" s="14" customFormat="1" ht="60" customHeight="1">
      <c r="A2" s="12"/>
      <c r="B2" s="16"/>
      <c r="C2" s="39"/>
      <c r="D2" s="39"/>
      <c r="E2" s="39"/>
      <c r="F2" s="327" t="s">
        <v>0</v>
      </c>
      <c r="G2" s="328"/>
      <c r="H2" s="328"/>
      <c r="I2" s="328"/>
      <c r="J2" s="17"/>
      <c r="K2" s="18"/>
      <c r="L2" s="40" t="s">
        <v>209</v>
      </c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</row>
    <row r="3" spans="1:53" s="14" customFormat="1" ht="6.6" customHeight="1">
      <c r="A3" s="12"/>
      <c r="B3" s="15"/>
      <c r="C3" s="329"/>
      <c r="D3" s="329"/>
      <c r="E3" s="329"/>
      <c r="F3" s="329"/>
      <c r="G3" s="329"/>
      <c r="H3" s="329"/>
      <c r="I3" s="329"/>
      <c r="J3" s="329"/>
      <c r="K3" s="15"/>
      <c r="L3" s="15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</row>
    <row r="4" spans="1:53" ht="18.75" customHeight="1">
      <c r="B4" s="377" t="s">
        <v>1</v>
      </c>
      <c r="C4" s="378"/>
      <c r="D4" s="378"/>
      <c r="E4" s="379"/>
      <c r="F4" s="19"/>
      <c r="G4" s="380" t="s">
        <v>2</v>
      </c>
      <c r="H4" s="381"/>
      <c r="I4" s="381"/>
      <c r="J4" s="382">
        <f ca="1">NOW()</f>
        <v>45980.639491666669</v>
      </c>
      <c r="K4" s="383"/>
      <c r="L4" s="384"/>
      <c r="O4" s="21" t="s">
        <v>3</v>
      </c>
      <c r="Q4" s="41" t="s">
        <v>0</v>
      </c>
      <c r="R4" s="41" t="s">
        <v>58</v>
      </c>
      <c r="S4" s="41" t="s">
        <v>57</v>
      </c>
    </row>
    <row r="5" spans="1:53" ht="36.6" customHeight="1">
      <c r="B5" s="48" t="s">
        <v>4</v>
      </c>
      <c r="C5" s="49" t="s">
        <v>5</v>
      </c>
      <c r="D5" s="50" t="s">
        <v>6</v>
      </c>
      <c r="E5" s="51" t="s">
        <v>7</v>
      </c>
      <c r="F5" s="19"/>
      <c r="G5" s="385" t="s">
        <v>8</v>
      </c>
      <c r="H5" s="386"/>
      <c r="I5" s="386"/>
      <c r="J5" s="387" t="s">
        <v>56</v>
      </c>
      <c r="K5" s="388"/>
      <c r="L5" s="389"/>
      <c r="O5" s="21" t="s">
        <v>9</v>
      </c>
      <c r="Q5" s="42" t="s">
        <v>56</v>
      </c>
      <c r="R5" s="42" t="s">
        <v>59</v>
      </c>
      <c r="S5" s="42" t="s">
        <v>59</v>
      </c>
    </row>
    <row r="6" spans="1:53" ht="15.75" customHeight="1">
      <c r="B6" s="52">
        <v>5</v>
      </c>
      <c r="C6" s="53">
        <v>0</v>
      </c>
      <c r="D6" s="53">
        <v>0</v>
      </c>
      <c r="E6" s="54">
        <f t="shared" ref="E6:E12" si="0">(C6*B6) + (D6*B6)</f>
        <v>0</v>
      </c>
      <c r="F6" s="19"/>
      <c r="G6" s="406" t="str">
        <f>VLOOKUP($J$5,$Q$4:$S$11,2,FALSE)</f>
        <v xml:space="preserve"> </v>
      </c>
      <c r="H6" s="407"/>
      <c r="I6" s="407"/>
      <c r="J6" s="408"/>
      <c r="K6" s="406" t="str">
        <f>VLOOKUP($J$5,$Q$4:$S$11,3,FALSE)</f>
        <v xml:space="preserve"> </v>
      </c>
      <c r="L6" s="408"/>
      <c r="Q6" s="42" t="s">
        <v>49</v>
      </c>
      <c r="R6" s="42" t="s">
        <v>10</v>
      </c>
      <c r="S6" s="42" t="s">
        <v>11</v>
      </c>
    </row>
    <row r="7" spans="1:53" ht="15.75" customHeight="1">
      <c r="B7" s="52">
        <v>10</v>
      </c>
      <c r="C7" s="53">
        <v>1</v>
      </c>
      <c r="D7" s="53">
        <v>0</v>
      </c>
      <c r="E7" s="54">
        <f t="shared" si="0"/>
        <v>10</v>
      </c>
      <c r="F7" s="19"/>
      <c r="G7" s="409"/>
      <c r="H7" s="410"/>
      <c r="I7" s="410"/>
      <c r="J7" s="411"/>
      <c r="K7" s="409"/>
      <c r="L7" s="411"/>
      <c r="Q7" s="42" t="s">
        <v>50</v>
      </c>
      <c r="R7" s="42" t="s">
        <v>55</v>
      </c>
      <c r="S7" s="42" t="s">
        <v>59</v>
      </c>
    </row>
    <row r="8" spans="1:53" ht="15.75" customHeight="1">
      <c r="B8" s="52">
        <v>20</v>
      </c>
      <c r="C8" s="53">
        <v>0</v>
      </c>
      <c r="D8" s="53">
        <v>0</v>
      </c>
      <c r="E8" s="54">
        <f t="shared" si="0"/>
        <v>0</v>
      </c>
      <c r="F8" s="19"/>
      <c r="G8" s="58"/>
      <c r="H8" s="80"/>
      <c r="I8" s="80"/>
      <c r="J8" s="59"/>
      <c r="K8" s="58"/>
      <c r="L8" s="59"/>
      <c r="Q8" s="42" t="s">
        <v>51</v>
      </c>
      <c r="R8" s="42" t="s">
        <v>10</v>
      </c>
      <c r="S8" s="42" t="s">
        <v>11</v>
      </c>
    </row>
    <row r="9" spans="1:53" ht="15.75" customHeight="1">
      <c r="B9" s="52">
        <v>50</v>
      </c>
      <c r="C9" s="53">
        <v>0</v>
      </c>
      <c r="D9" s="53">
        <v>0</v>
      </c>
      <c r="E9" s="54">
        <f t="shared" si="0"/>
        <v>0</v>
      </c>
      <c r="F9" s="19"/>
      <c r="G9" s="58"/>
      <c r="H9" s="80"/>
      <c r="I9" s="80"/>
      <c r="J9" s="59"/>
      <c r="K9" s="58"/>
      <c r="L9" s="59"/>
      <c r="Q9" s="42" t="s">
        <v>52</v>
      </c>
      <c r="R9" s="42" t="s">
        <v>55</v>
      </c>
      <c r="S9" s="42" t="s">
        <v>59</v>
      </c>
    </row>
    <row r="10" spans="1:53" ht="15.75" customHeight="1">
      <c r="B10" s="52">
        <v>100</v>
      </c>
      <c r="C10" s="53">
        <v>0</v>
      </c>
      <c r="D10" s="53">
        <v>0</v>
      </c>
      <c r="E10" s="54">
        <f t="shared" si="0"/>
        <v>0</v>
      </c>
      <c r="F10" s="19"/>
      <c r="G10" s="58"/>
      <c r="H10" s="80"/>
      <c r="I10" s="80"/>
      <c r="J10" s="59"/>
      <c r="K10" s="58"/>
      <c r="L10" s="59"/>
      <c r="Q10" s="42" t="s">
        <v>53</v>
      </c>
      <c r="R10" s="42" t="s">
        <v>10</v>
      </c>
      <c r="S10" s="42" t="s">
        <v>11</v>
      </c>
    </row>
    <row r="11" spans="1:53" ht="15.75" customHeight="1">
      <c r="B11" s="52">
        <v>200</v>
      </c>
      <c r="C11" s="53">
        <v>0</v>
      </c>
      <c r="D11" s="53">
        <v>1</v>
      </c>
      <c r="E11" s="54">
        <f t="shared" si="0"/>
        <v>200</v>
      </c>
      <c r="F11" s="19"/>
      <c r="G11" s="58"/>
      <c r="H11" s="80"/>
      <c r="I11" s="80"/>
      <c r="J11" s="59"/>
      <c r="K11" s="58"/>
      <c r="L11" s="59"/>
      <c r="Q11" s="42" t="s">
        <v>54</v>
      </c>
      <c r="R11" s="42" t="s">
        <v>55</v>
      </c>
      <c r="S11" s="42" t="s">
        <v>59</v>
      </c>
    </row>
    <row r="12" spans="1:53" ht="15.75" customHeight="1">
      <c r="B12" s="55">
        <v>500</v>
      </c>
      <c r="C12" s="56">
        <v>0</v>
      </c>
      <c r="D12" s="56">
        <v>0</v>
      </c>
      <c r="E12" s="57">
        <f t="shared" si="0"/>
        <v>0</v>
      </c>
      <c r="F12" s="19"/>
      <c r="G12" s="58"/>
      <c r="H12" s="80"/>
      <c r="I12" s="80"/>
      <c r="J12" s="59"/>
      <c r="K12" s="58"/>
      <c r="L12" s="59"/>
    </row>
    <row r="13" spans="1:53" s="22" customFormat="1" ht="18.75" customHeight="1">
      <c r="A13" s="3"/>
      <c r="B13" s="390" t="s">
        <v>12</v>
      </c>
      <c r="C13" s="390"/>
      <c r="D13" s="391"/>
      <c r="E13" s="79">
        <f>SUM(E6:E12)</f>
        <v>210</v>
      </c>
      <c r="G13" s="60"/>
      <c r="H13" s="61"/>
      <c r="I13" s="61"/>
      <c r="J13" s="62"/>
      <c r="K13" s="60"/>
      <c r="L13" s="62"/>
      <c r="M13" s="87"/>
      <c r="N13" s="87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</row>
    <row r="14" spans="1:53" ht="5.0999999999999996" customHeight="1">
      <c r="B14" s="19"/>
      <c r="C14" s="19"/>
      <c r="D14" s="19"/>
      <c r="E14" s="19"/>
      <c r="F14" s="19"/>
      <c r="G14" s="43"/>
      <c r="H14" s="43"/>
      <c r="I14" s="19"/>
      <c r="J14" s="19"/>
      <c r="K14" s="19"/>
      <c r="L14" s="19"/>
    </row>
    <row r="15" spans="1:53" ht="34.799999999999997">
      <c r="B15" s="63" t="s">
        <v>13</v>
      </c>
      <c r="C15" s="49" t="s">
        <v>5</v>
      </c>
      <c r="D15" s="50" t="s">
        <v>6</v>
      </c>
      <c r="E15" s="64" t="s">
        <v>7</v>
      </c>
      <c r="F15" s="19"/>
      <c r="G15" s="412" t="s">
        <v>14</v>
      </c>
      <c r="H15" s="412"/>
      <c r="I15" s="412"/>
      <c r="J15" s="412"/>
      <c r="K15" s="412"/>
      <c r="L15" s="412"/>
      <c r="O15" s="88"/>
    </row>
    <row r="16" spans="1:53" ht="15.75" customHeight="1">
      <c r="B16" s="65">
        <v>0.01</v>
      </c>
      <c r="C16" s="66">
        <v>0</v>
      </c>
      <c r="D16" s="66">
        <v>0</v>
      </c>
      <c r="E16" s="67">
        <f>(C16*B16) + (D16*B16)</f>
        <v>0</v>
      </c>
      <c r="F16" s="19"/>
      <c r="G16" s="396" t="s">
        <v>15</v>
      </c>
      <c r="H16" s="396"/>
      <c r="I16" s="396"/>
      <c r="J16" s="396"/>
      <c r="K16" s="413">
        <f>+E26</f>
        <v>210</v>
      </c>
      <c r="L16" s="413"/>
      <c r="O16" s="89"/>
    </row>
    <row r="17" spans="1:53" ht="15.75" customHeight="1">
      <c r="B17" s="52">
        <v>0.02</v>
      </c>
      <c r="C17" s="53">
        <v>0</v>
      </c>
      <c r="D17" s="53">
        <v>0</v>
      </c>
      <c r="E17" s="54">
        <f t="shared" ref="E17:E23" si="1">(C17*B17) + (D17*B17)</f>
        <v>0</v>
      </c>
      <c r="F17" s="19"/>
      <c r="G17" s="396" t="s">
        <v>16</v>
      </c>
      <c r="H17" s="396"/>
      <c r="I17" s="396"/>
      <c r="J17" s="396"/>
      <c r="K17" s="397">
        <v>220</v>
      </c>
      <c r="L17" s="397">
        <v>250</v>
      </c>
      <c r="M17" s="21"/>
      <c r="N17" s="21"/>
    </row>
    <row r="18" spans="1:53" ht="15.75" customHeight="1">
      <c r="B18" s="52">
        <v>0.05</v>
      </c>
      <c r="C18" s="53">
        <v>0</v>
      </c>
      <c r="D18" s="53">
        <v>0</v>
      </c>
      <c r="E18" s="54">
        <f t="shared" si="1"/>
        <v>0</v>
      </c>
      <c r="F18" s="19"/>
      <c r="G18" s="396" t="s">
        <v>17</v>
      </c>
      <c r="H18" s="396"/>
      <c r="I18" s="396"/>
      <c r="J18" s="396"/>
      <c r="K18" s="398">
        <f>+K16-K17</f>
        <v>-10</v>
      </c>
      <c r="L18" s="398"/>
      <c r="M18" s="21"/>
      <c r="N18" s="21"/>
    </row>
    <row r="19" spans="1:53" ht="15.75" customHeight="1">
      <c r="B19" s="52">
        <v>0.1</v>
      </c>
      <c r="C19" s="53">
        <v>0</v>
      </c>
      <c r="D19" s="53">
        <v>0</v>
      </c>
      <c r="E19" s="54">
        <f t="shared" si="1"/>
        <v>0</v>
      </c>
      <c r="F19" s="19"/>
      <c r="G19" s="399"/>
      <c r="H19" s="399"/>
      <c r="I19" s="399"/>
      <c r="J19" s="399"/>
      <c r="K19" s="399"/>
      <c r="L19" s="24"/>
      <c r="M19" s="21"/>
      <c r="N19" s="21"/>
    </row>
    <row r="20" spans="1:53" ht="15.75" customHeight="1">
      <c r="B20" s="52">
        <v>0.2</v>
      </c>
      <c r="C20" s="53">
        <v>0</v>
      </c>
      <c r="D20" s="53">
        <v>0</v>
      </c>
      <c r="E20" s="54">
        <f t="shared" si="1"/>
        <v>0</v>
      </c>
      <c r="F20" s="19"/>
      <c r="G20" s="400" t="s">
        <v>18</v>
      </c>
      <c r="H20" s="401"/>
      <c r="I20" s="402"/>
      <c r="J20" s="68"/>
      <c r="K20" s="69"/>
      <c r="L20" s="70"/>
      <c r="M20" s="21"/>
      <c r="N20" s="21"/>
    </row>
    <row r="21" spans="1:53" ht="15.75" customHeight="1">
      <c r="B21" s="52">
        <v>0.5</v>
      </c>
      <c r="C21" s="53">
        <v>0</v>
      </c>
      <c r="D21" s="53">
        <v>0</v>
      </c>
      <c r="E21" s="54">
        <f t="shared" si="1"/>
        <v>0</v>
      </c>
      <c r="F21" s="19"/>
      <c r="G21" s="403"/>
      <c r="H21" s="404"/>
      <c r="I21" s="405"/>
      <c r="J21" s="71"/>
      <c r="K21" s="71"/>
      <c r="L21" s="72"/>
      <c r="M21" s="21"/>
      <c r="N21" s="21"/>
    </row>
    <row r="22" spans="1:53" ht="15.75" customHeight="1">
      <c r="B22" s="52">
        <v>1</v>
      </c>
      <c r="C22" s="53">
        <v>0</v>
      </c>
      <c r="D22" s="53">
        <v>0</v>
      </c>
      <c r="E22" s="54">
        <f t="shared" si="1"/>
        <v>0</v>
      </c>
      <c r="F22" s="19"/>
      <c r="G22" s="73"/>
      <c r="H22" s="71"/>
      <c r="I22" s="74"/>
      <c r="J22" s="71"/>
      <c r="K22" s="71"/>
      <c r="L22" s="72"/>
      <c r="M22" s="21"/>
      <c r="N22" s="21"/>
    </row>
    <row r="23" spans="1:53" ht="15.75" customHeight="1">
      <c r="B23" s="55">
        <v>2</v>
      </c>
      <c r="C23" s="56">
        <v>0</v>
      </c>
      <c r="D23" s="56">
        <v>0</v>
      </c>
      <c r="E23" s="57">
        <f t="shared" si="1"/>
        <v>0</v>
      </c>
      <c r="F23" s="19"/>
      <c r="G23" s="73"/>
      <c r="H23" s="71"/>
      <c r="I23" s="71"/>
      <c r="J23" s="71"/>
      <c r="K23" s="71"/>
      <c r="L23" s="72"/>
      <c r="M23" s="21"/>
      <c r="N23" s="21"/>
    </row>
    <row r="24" spans="1:53" s="22" customFormat="1" ht="18.75" customHeight="1">
      <c r="A24" s="3"/>
      <c r="B24" s="390" t="s">
        <v>19</v>
      </c>
      <c r="C24" s="390"/>
      <c r="D24" s="391"/>
      <c r="E24" s="79">
        <f>SUM(E16:E23)</f>
        <v>0</v>
      </c>
      <c r="G24" s="73"/>
      <c r="H24" s="71"/>
      <c r="I24" s="71"/>
      <c r="J24" s="71"/>
      <c r="K24" s="71"/>
      <c r="L24" s="72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</row>
    <row r="25" spans="1:53" ht="5.0999999999999996" customHeight="1">
      <c r="B25" s="25"/>
      <c r="C25" s="26"/>
      <c r="D25" s="26"/>
      <c r="E25" s="27"/>
      <c r="F25" s="19"/>
      <c r="G25" s="73"/>
      <c r="H25" s="71"/>
      <c r="I25" s="71"/>
      <c r="J25" s="71"/>
      <c r="K25" s="71"/>
      <c r="L25" s="72"/>
      <c r="M25" s="21"/>
      <c r="N25" s="21"/>
    </row>
    <row r="26" spans="1:53" ht="18.75" customHeight="1">
      <c r="B26" s="392" t="s">
        <v>20</v>
      </c>
      <c r="C26" s="393"/>
      <c r="D26" s="394"/>
      <c r="E26" s="78">
        <f>E13+E24</f>
        <v>210</v>
      </c>
      <c r="F26" s="19"/>
      <c r="G26" s="75"/>
      <c r="H26" s="76"/>
      <c r="I26" s="76"/>
      <c r="J26" s="395"/>
      <c r="K26" s="395"/>
      <c r="L26" s="77"/>
      <c r="M26" s="21"/>
      <c r="N26" s="21"/>
    </row>
    <row r="27" spans="1:53" ht="10.050000000000001" customHeight="1">
      <c r="B27" s="28"/>
      <c r="C27" s="28"/>
      <c r="D27" s="28"/>
      <c r="E27" s="21"/>
      <c r="F27" s="29"/>
      <c r="G27" s="30"/>
      <c r="H27" s="30"/>
      <c r="I27" s="30"/>
      <c r="J27" s="30"/>
      <c r="K27" s="30"/>
      <c r="L27" s="30"/>
      <c r="M27" s="21"/>
      <c r="N27" s="21"/>
    </row>
    <row r="28" spans="1:53" s="20" customFormat="1" ht="18.75" customHeight="1">
      <c r="A28" s="1"/>
      <c r="B28" s="365" t="s">
        <v>196</v>
      </c>
      <c r="C28" s="366"/>
      <c r="D28" s="366"/>
      <c r="E28" s="366"/>
      <c r="F28" s="366"/>
      <c r="G28" s="366"/>
      <c r="H28" s="366"/>
      <c r="I28" s="366"/>
      <c r="J28" s="366"/>
      <c r="K28" s="366"/>
      <c r="L28" s="367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</row>
    <row r="29" spans="1:53" s="20" customFormat="1" ht="16.5" customHeight="1">
      <c r="A29" s="1"/>
      <c r="B29" s="368" t="s">
        <v>21</v>
      </c>
      <c r="C29" s="369"/>
      <c r="D29" s="369"/>
      <c r="E29" s="85" t="s">
        <v>22</v>
      </c>
      <c r="F29" s="369" t="s">
        <v>23</v>
      </c>
      <c r="G29" s="369"/>
      <c r="H29" s="369" t="s">
        <v>17</v>
      </c>
      <c r="I29" s="369"/>
      <c r="J29" s="369"/>
      <c r="K29" s="369" t="s">
        <v>24</v>
      </c>
      <c r="L29" s="370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</row>
    <row r="30" spans="1:53" s="20" customFormat="1" ht="15.75" customHeight="1">
      <c r="A30" s="1"/>
      <c r="B30" s="354" t="s">
        <v>25</v>
      </c>
      <c r="C30" s="354"/>
      <c r="D30" s="355"/>
      <c r="E30" s="81">
        <v>0</v>
      </c>
      <c r="F30" s="356">
        <v>0</v>
      </c>
      <c r="G30" s="356"/>
      <c r="H30" s="364">
        <f>+E30-F30</f>
        <v>0</v>
      </c>
      <c r="I30" s="364"/>
      <c r="J30" s="364"/>
      <c r="K30" s="357" t="str">
        <f>IF(H30&lt;&gt;0,"Explanation","")</f>
        <v/>
      </c>
      <c r="L30" s="357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</row>
    <row r="31" spans="1:53" s="20" customFormat="1" ht="15.75" customHeight="1">
      <c r="A31" s="1"/>
      <c r="B31" s="354" t="s">
        <v>26</v>
      </c>
      <c r="C31" s="354"/>
      <c r="D31" s="355"/>
      <c r="E31" s="82">
        <v>15</v>
      </c>
      <c r="F31" s="374">
        <v>20</v>
      </c>
      <c r="G31" s="374"/>
      <c r="H31" s="375">
        <f>+E31-F31</f>
        <v>-5</v>
      </c>
      <c r="I31" s="375"/>
      <c r="J31" s="375"/>
      <c r="K31" s="357" t="str">
        <f>IF(H31&lt;&gt;0,"Explanation","")</f>
        <v>Explanation</v>
      </c>
      <c r="L31" s="357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</row>
    <row r="32" spans="1:53" s="20" customFormat="1" ht="15.75" customHeight="1">
      <c r="A32" s="1"/>
      <c r="B32" s="354" t="s">
        <v>27</v>
      </c>
      <c r="C32" s="354"/>
      <c r="D32" s="355"/>
      <c r="E32" s="83">
        <v>0</v>
      </c>
      <c r="F32" s="373">
        <v>0</v>
      </c>
      <c r="G32" s="373"/>
      <c r="H32" s="376">
        <f>+E32-F32</f>
        <v>0</v>
      </c>
      <c r="I32" s="376"/>
      <c r="J32" s="376"/>
      <c r="K32" s="357" t="str">
        <f>IF(H32&lt;&gt;0,"Explanation","")</f>
        <v/>
      </c>
      <c r="L32" s="357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</row>
    <row r="33" spans="1:53" s="20" customFormat="1" ht="15.75" customHeight="1">
      <c r="A33" s="1"/>
      <c r="B33" s="354" t="s">
        <v>28</v>
      </c>
      <c r="C33" s="354"/>
      <c r="D33" s="355"/>
      <c r="E33" s="84">
        <v>0</v>
      </c>
      <c r="F33" s="371">
        <v>0</v>
      </c>
      <c r="G33" s="371"/>
      <c r="H33" s="372">
        <f>+E33-F33</f>
        <v>0</v>
      </c>
      <c r="I33" s="372"/>
      <c r="J33" s="372"/>
      <c r="K33" s="357" t="str">
        <f>IF(H33&lt;&gt;0,"Explanation","")</f>
        <v/>
      </c>
      <c r="L33" s="357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</row>
    <row r="34" spans="1:53" s="20" customFormat="1" ht="10.050000000000001" customHeight="1">
      <c r="A34" s="1"/>
      <c r="B34" s="44"/>
      <c r="C34" s="44"/>
      <c r="D34" s="44"/>
      <c r="E34" s="45"/>
      <c r="F34" s="45"/>
      <c r="G34" s="45"/>
      <c r="H34" s="45"/>
      <c r="I34" s="45"/>
      <c r="J34" s="45"/>
      <c r="K34" s="31"/>
      <c r="L34" s="31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</row>
    <row r="35" spans="1:53" ht="18.75" customHeight="1">
      <c r="B35" s="365" t="s">
        <v>29</v>
      </c>
      <c r="C35" s="366"/>
      <c r="D35" s="366"/>
      <c r="E35" s="366"/>
      <c r="F35" s="366"/>
      <c r="G35" s="366"/>
      <c r="H35" s="366"/>
      <c r="I35" s="366"/>
      <c r="J35" s="366"/>
      <c r="K35" s="366"/>
      <c r="L35" s="367"/>
      <c r="M35" s="21"/>
      <c r="N35" s="21"/>
    </row>
    <row r="36" spans="1:53" ht="16.5" customHeight="1">
      <c r="B36" s="368" t="s">
        <v>30</v>
      </c>
      <c r="C36" s="369"/>
      <c r="D36" s="369"/>
      <c r="E36" s="85" t="s">
        <v>22</v>
      </c>
      <c r="F36" s="369" t="s">
        <v>23</v>
      </c>
      <c r="G36" s="369"/>
      <c r="H36" s="369" t="s">
        <v>17</v>
      </c>
      <c r="I36" s="369"/>
      <c r="J36" s="369"/>
      <c r="K36" s="369" t="s">
        <v>24</v>
      </c>
      <c r="L36" s="370"/>
      <c r="M36" s="21"/>
      <c r="N36" s="21"/>
    </row>
    <row r="37" spans="1:53" ht="15.75" customHeight="1">
      <c r="B37" s="354" t="s">
        <v>191</v>
      </c>
      <c r="C37" s="354"/>
      <c r="D37" s="355"/>
      <c r="E37" s="81">
        <v>5</v>
      </c>
      <c r="F37" s="356">
        <v>0</v>
      </c>
      <c r="G37" s="356"/>
      <c r="H37" s="364">
        <f>+E37-F37</f>
        <v>5</v>
      </c>
      <c r="I37" s="364"/>
      <c r="J37" s="364"/>
      <c r="K37" s="357" t="str">
        <f>IF(H37&lt;&gt;0,"Explanation","")</f>
        <v>Explanation</v>
      </c>
      <c r="L37" s="357"/>
      <c r="M37" s="21"/>
      <c r="N37" s="21"/>
    </row>
    <row r="38" spans="1:53" ht="15.75" customHeight="1">
      <c r="B38" s="354" t="s">
        <v>46</v>
      </c>
      <c r="C38" s="354"/>
      <c r="D38" s="355"/>
      <c r="E38" s="81">
        <v>15</v>
      </c>
      <c r="F38" s="356">
        <v>20</v>
      </c>
      <c r="G38" s="356"/>
      <c r="H38" s="364">
        <f>+E38-F38</f>
        <v>-5</v>
      </c>
      <c r="I38" s="364"/>
      <c r="J38" s="364"/>
      <c r="K38" s="357" t="str">
        <f>IF(H38&lt;&gt;0,"Explanation","")</f>
        <v>Explanation</v>
      </c>
      <c r="L38" s="357"/>
      <c r="M38" s="21"/>
      <c r="N38" s="21"/>
    </row>
    <row r="39" spans="1:53" ht="15.75" customHeight="1">
      <c r="B39" s="354" t="s">
        <v>46</v>
      </c>
      <c r="C39" s="354"/>
      <c r="D39" s="355"/>
      <c r="E39" s="81">
        <v>0</v>
      </c>
      <c r="F39" s="356">
        <v>0</v>
      </c>
      <c r="G39" s="356"/>
      <c r="H39" s="364">
        <f>+E39-F39</f>
        <v>0</v>
      </c>
      <c r="I39" s="364"/>
      <c r="J39" s="364"/>
      <c r="K39" s="357" t="str">
        <f>IF(H39&lt;&gt;0,"Explanation","")</f>
        <v/>
      </c>
      <c r="L39" s="357"/>
      <c r="M39" s="21"/>
      <c r="N39" s="21"/>
    </row>
    <row r="40" spans="1:53" ht="10.050000000000001" customHeight="1">
      <c r="B40" s="46"/>
      <c r="C40" s="46"/>
      <c r="D40" s="46"/>
      <c r="E40" s="47"/>
      <c r="F40" s="47"/>
      <c r="G40" s="47"/>
      <c r="H40" s="47"/>
      <c r="I40" s="47"/>
      <c r="J40" s="47"/>
      <c r="K40" s="32"/>
      <c r="L40" s="32"/>
      <c r="M40" s="21"/>
      <c r="N40" s="21"/>
    </row>
    <row r="41" spans="1:53" ht="18.75" customHeight="1">
      <c r="B41" s="351" t="s">
        <v>103</v>
      </c>
      <c r="C41" s="352"/>
      <c r="D41" s="352"/>
      <c r="E41" s="352"/>
      <c r="F41" s="352"/>
      <c r="G41" s="352"/>
      <c r="H41" s="352"/>
      <c r="I41" s="352"/>
      <c r="J41" s="352"/>
      <c r="K41" s="352"/>
      <c r="L41" s="353"/>
      <c r="M41" s="21"/>
      <c r="N41" s="21"/>
    </row>
    <row r="42" spans="1:53" ht="16.5" customHeight="1">
      <c r="B42" s="358" t="s">
        <v>104</v>
      </c>
      <c r="C42" s="359"/>
      <c r="D42" s="359"/>
      <c r="E42" s="49" t="s">
        <v>23</v>
      </c>
      <c r="F42" s="360" t="s">
        <v>187</v>
      </c>
      <c r="G42" s="361"/>
      <c r="H42" s="361"/>
      <c r="I42" s="361"/>
      <c r="J42" s="361"/>
      <c r="K42" s="361"/>
      <c r="L42" s="362"/>
      <c r="M42" s="21"/>
      <c r="N42" s="21"/>
    </row>
    <row r="43" spans="1:53" ht="15.75" customHeight="1">
      <c r="B43" s="332" t="s">
        <v>60</v>
      </c>
      <c r="C43" s="332"/>
      <c r="D43" s="333"/>
      <c r="E43" s="90">
        <v>5</v>
      </c>
      <c r="F43" s="363"/>
      <c r="G43" s="363"/>
      <c r="H43" s="363"/>
      <c r="I43" s="363"/>
      <c r="J43" s="363"/>
      <c r="K43" s="363"/>
      <c r="L43" s="363"/>
      <c r="M43" s="21"/>
      <c r="N43" s="21"/>
    </row>
    <row r="44" spans="1:53" ht="15.75" customHeight="1">
      <c r="B44" s="332" t="s">
        <v>197</v>
      </c>
      <c r="C44" s="332"/>
      <c r="D44" s="333"/>
      <c r="E44" s="90">
        <v>0</v>
      </c>
      <c r="F44" s="363"/>
      <c r="G44" s="363"/>
      <c r="H44" s="363"/>
      <c r="I44" s="363"/>
      <c r="J44" s="363"/>
      <c r="K44" s="363"/>
      <c r="L44" s="363"/>
      <c r="M44" s="21"/>
      <c r="N44" s="21"/>
    </row>
    <row r="45" spans="1:53" ht="15.75" customHeight="1">
      <c r="B45" s="332" t="s">
        <v>192</v>
      </c>
      <c r="C45" s="332"/>
      <c r="D45" s="333"/>
      <c r="E45" s="90">
        <v>150</v>
      </c>
      <c r="F45" s="363"/>
      <c r="G45" s="363"/>
      <c r="H45" s="363"/>
      <c r="I45" s="363"/>
      <c r="J45" s="363"/>
      <c r="K45" s="363"/>
      <c r="L45" s="363"/>
      <c r="M45" s="21"/>
      <c r="N45" s="21"/>
    </row>
    <row r="46" spans="1:53" ht="15.75" customHeight="1">
      <c r="B46" s="354" t="s">
        <v>46</v>
      </c>
      <c r="C46" s="354"/>
      <c r="D46" s="355"/>
      <c r="E46" s="90">
        <v>15</v>
      </c>
      <c r="F46" s="363"/>
      <c r="G46" s="363"/>
      <c r="H46" s="363"/>
      <c r="I46" s="363"/>
      <c r="J46" s="363"/>
      <c r="K46" s="363"/>
      <c r="L46" s="363"/>
      <c r="M46" s="21"/>
      <c r="N46" s="21"/>
    </row>
    <row r="47" spans="1:53" ht="10.050000000000001" customHeight="1">
      <c r="B47" s="28"/>
      <c r="C47" s="28"/>
      <c r="D47" s="28"/>
      <c r="E47" s="21"/>
      <c r="F47" s="29"/>
      <c r="G47" s="30"/>
      <c r="H47" s="30"/>
      <c r="I47" s="30"/>
      <c r="J47" s="30"/>
      <c r="K47" s="349"/>
      <c r="L47" s="350"/>
      <c r="M47" s="21"/>
      <c r="N47" s="21"/>
    </row>
    <row r="48" spans="1:53" s="36" customFormat="1" ht="18.75" customHeight="1">
      <c r="A48" s="4"/>
      <c r="B48" s="351" t="s">
        <v>32</v>
      </c>
      <c r="C48" s="352"/>
      <c r="D48" s="352"/>
      <c r="E48" s="352"/>
      <c r="F48" s="352"/>
      <c r="G48" s="352"/>
      <c r="H48" s="352"/>
      <c r="I48" s="352"/>
      <c r="J48" s="352"/>
      <c r="K48" s="352"/>
      <c r="L48" s="35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</row>
    <row r="49" spans="1:53" s="36" customFormat="1" ht="34.799999999999997" customHeight="1">
      <c r="A49" s="4"/>
      <c r="B49" s="334" t="s">
        <v>33</v>
      </c>
      <c r="C49" s="335"/>
      <c r="D49" s="336"/>
      <c r="E49" s="92" t="s">
        <v>34</v>
      </c>
      <c r="F49" s="335" t="s">
        <v>183</v>
      </c>
      <c r="G49" s="335"/>
      <c r="H49" s="92" t="s">
        <v>182</v>
      </c>
      <c r="I49" s="92" t="s">
        <v>36</v>
      </c>
      <c r="J49" s="92" t="s">
        <v>23</v>
      </c>
      <c r="K49" s="92" t="s">
        <v>17</v>
      </c>
      <c r="L49" s="93" t="s">
        <v>37</v>
      </c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</row>
    <row r="50" spans="1:53" s="36" customFormat="1" ht="15.75" customHeight="1">
      <c r="A50" s="4"/>
      <c r="B50" s="337" t="s">
        <v>38</v>
      </c>
      <c r="C50" s="337"/>
      <c r="D50" s="337"/>
      <c r="E50" s="95">
        <v>0</v>
      </c>
      <c r="F50" s="338"/>
      <c r="G50" s="338"/>
      <c r="H50" s="96"/>
      <c r="I50" s="96"/>
      <c r="J50" s="95">
        <v>0</v>
      </c>
      <c r="K50" s="97">
        <f>+J50-I50-H50-F50-E50</f>
        <v>0</v>
      </c>
      <c r="L50" s="98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</row>
    <row r="51" spans="1:53" s="36" customFormat="1" ht="15.75" customHeight="1">
      <c r="A51" s="4"/>
      <c r="B51" s="330" t="s">
        <v>186</v>
      </c>
      <c r="C51" s="330"/>
      <c r="D51" s="330"/>
      <c r="E51" s="99">
        <v>0</v>
      </c>
      <c r="F51" s="331"/>
      <c r="G51" s="331"/>
      <c r="H51" s="100"/>
      <c r="I51" s="100"/>
      <c r="J51" s="99">
        <v>0</v>
      </c>
      <c r="K51" s="101">
        <f t="shared" ref="K51:K63" si="2">+J51-I51-H51-F51-E51</f>
        <v>0</v>
      </c>
      <c r="L51" s="102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</row>
    <row r="52" spans="1:53" s="36" customFormat="1" ht="15.75" customHeight="1">
      <c r="A52" s="4"/>
      <c r="B52" s="330" t="s">
        <v>184</v>
      </c>
      <c r="C52" s="330"/>
      <c r="D52" s="330"/>
      <c r="E52" s="100"/>
      <c r="F52" s="348">
        <v>0</v>
      </c>
      <c r="G52" s="348"/>
      <c r="H52" s="100"/>
      <c r="I52" s="100"/>
      <c r="J52" s="99">
        <v>0</v>
      </c>
      <c r="K52" s="101">
        <f>+J52-I52-H52-F52-E52</f>
        <v>0</v>
      </c>
      <c r="L52" s="102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</row>
    <row r="53" spans="1:53" s="36" customFormat="1" ht="15.75" customHeight="1">
      <c r="A53" s="4"/>
      <c r="B53" s="330" t="s">
        <v>185</v>
      </c>
      <c r="C53" s="330"/>
      <c r="D53" s="330"/>
      <c r="E53" s="100"/>
      <c r="F53" s="348">
        <v>0</v>
      </c>
      <c r="G53" s="348"/>
      <c r="H53" s="100"/>
      <c r="I53" s="100"/>
      <c r="J53" s="99">
        <v>0</v>
      </c>
      <c r="K53" s="101">
        <f>+J53-I53-H53-F53-E53</f>
        <v>0</v>
      </c>
      <c r="L53" s="102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</row>
    <row r="54" spans="1:53" s="36" customFormat="1" ht="15.75" customHeight="1">
      <c r="A54" s="4"/>
      <c r="B54" s="330" t="s">
        <v>39</v>
      </c>
      <c r="C54" s="330"/>
      <c r="D54" s="330"/>
      <c r="E54" s="100"/>
      <c r="F54" s="331"/>
      <c r="G54" s="331"/>
      <c r="H54" s="99">
        <v>0</v>
      </c>
      <c r="I54" s="99">
        <v>0</v>
      </c>
      <c r="J54" s="99">
        <v>0</v>
      </c>
      <c r="K54" s="101">
        <f t="shared" si="2"/>
        <v>0</v>
      </c>
      <c r="L54" s="103" t="s">
        <v>3</v>
      </c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</row>
    <row r="55" spans="1:53" s="36" customFormat="1" ht="15.75" customHeight="1">
      <c r="A55" s="4"/>
      <c r="B55" s="330" t="s">
        <v>40</v>
      </c>
      <c r="C55" s="330"/>
      <c r="D55" s="330"/>
      <c r="E55" s="100"/>
      <c r="F55" s="331"/>
      <c r="G55" s="331"/>
      <c r="H55" s="99">
        <v>0</v>
      </c>
      <c r="I55" s="99">
        <v>0</v>
      </c>
      <c r="J55" s="99">
        <v>0</v>
      </c>
      <c r="K55" s="101">
        <f t="shared" si="2"/>
        <v>0</v>
      </c>
      <c r="L55" s="103" t="s">
        <v>3</v>
      </c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</row>
    <row r="56" spans="1:53" s="36" customFormat="1" ht="15.75" customHeight="1">
      <c r="A56" s="4"/>
      <c r="B56" s="330" t="s">
        <v>41</v>
      </c>
      <c r="C56" s="330"/>
      <c r="D56" s="330"/>
      <c r="E56" s="100"/>
      <c r="F56" s="331"/>
      <c r="G56" s="331"/>
      <c r="H56" s="99">
        <v>0</v>
      </c>
      <c r="I56" s="99">
        <v>0</v>
      </c>
      <c r="J56" s="99">
        <v>0</v>
      </c>
      <c r="K56" s="101">
        <f t="shared" si="2"/>
        <v>0</v>
      </c>
      <c r="L56" s="103" t="s">
        <v>3</v>
      </c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</row>
    <row r="57" spans="1:53" s="36" customFormat="1" ht="15.75" customHeight="1">
      <c r="A57" s="4"/>
      <c r="B57" s="330" t="s">
        <v>42</v>
      </c>
      <c r="C57" s="330"/>
      <c r="D57" s="330"/>
      <c r="E57" s="100"/>
      <c r="F57" s="331"/>
      <c r="G57" s="331"/>
      <c r="H57" s="99">
        <v>0</v>
      </c>
      <c r="I57" s="99">
        <v>0</v>
      </c>
      <c r="J57" s="99">
        <v>0</v>
      </c>
      <c r="K57" s="101">
        <f t="shared" si="2"/>
        <v>0</v>
      </c>
      <c r="L57" s="103" t="s">
        <v>3</v>
      </c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</row>
    <row r="58" spans="1:53" s="36" customFormat="1" ht="15.75" customHeight="1">
      <c r="A58" s="4"/>
      <c r="B58" s="330" t="s">
        <v>43</v>
      </c>
      <c r="C58" s="330"/>
      <c r="D58" s="330"/>
      <c r="E58" s="100"/>
      <c r="F58" s="331"/>
      <c r="G58" s="331"/>
      <c r="H58" s="99">
        <v>0</v>
      </c>
      <c r="I58" s="99">
        <v>0</v>
      </c>
      <c r="J58" s="99">
        <v>0</v>
      </c>
      <c r="K58" s="101">
        <f t="shared" si="2"/>
        <v>0</v>
      </c>
      <c r="L58" s="103" t="s">
        <v>3</v>
      </c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</row>
    <row r="59" spans="1:53" s="36" customFormat="1" ht="15.75" customHeight="1">
      <c r="A59" s="4"/>
      <c r="B59" s="330" t="s">
        <v>44</v>
      </c>
      <c r="C59" s="330"/>
      <c r="D59" s="330"/>
      <c r="E59" s="100"/>
      <c r="F59" s="331"/>
      <c r="G59" s="331"/>
      <c r="H59" s="99">
        <v>0</v>
      </c>
      <c r="I59" s="99">
        <v>0</v>
      </c>
      <c r="J59" s="99">
        <v>0</v>
      </c>
      <c r="K59" s="101">
        <f t="shared" si="2"/>
        <v>0</v>
      </c>
      <c r="L59" s="103" t="s">
        <v>3</v>
      </c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</row>
    <row r="60" spans="1:53" s="36" customFormat="1" ht="15.75" customHeight="1">
      <c r="A60" s="4"/>
      <c r="B60" s="330" t="s">
        <v>45</v>
      </c>
      <c r="C60" s="330"/>
      <c r="D60" s="330"/>
      <c r="E60" s="100"/>
      <c r="F60" s="331"/>
      <c r="G60" s="331"/>
      <c r="H60" s="99">
        <v>0</v>
      </c>
      <c r="I60" s="99">
        <v>0</v>
      </c>
      <c r="J60" s="99">
        <v>0</v>
      </c>
      <c r="K60" s="101">
        <f t="shared" si="2"/>
        <v>0</v>
      </c>
      <c r="L60" s="103" t="s">
        <v>3</v>
      </c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</row>
    <row r="61" spans="1:53" s="36" customFormat="1" ht="15.75" customHeight="1">
      <c r="A61" s="4"/>
      <c r="B61" s="347" t="s">
        <v>46</v>
      </c>
      <c r="C61" s="347"/>
      <c r="D61" s="347"/>
      <c r="E61" s="99">
        <v>0</v>
      </c>
      <c r="F61" s="348">
        <v>0</v>
      </c>
      <c r="G61" s="348"/>
      <c r="H61" s="99">
        <v>0</v>
      </c>
      <c r="I61" s="99">
        <v>0</v>
      </c>
      <c r="J61" s="99">
        <v>0</v>
      </c>
      <c r="K61" s="101">
        <f t="shared" si="2"/>
        <v>0</v>
      </c>
      <c r="L61" s="103" t="s">
        <v>3</v>
      </c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</row>
    <row r="62" spans="1:53" s="36" customFormat="1" ht="15.75" customHeight="1">
      <c r="A62" s="4"/>
      <c r="B62" s="347" t="s">
        <v>46</v>
      </c>
      <c r="C62" s="347"/>
      <c r="D62" s="347"/>
      <c r="E62" s="99">
        <v>0</v>
      </c>
      <c r="F62" s="348">
        <v>0</v>
      </c>
      <c r="G62" s="348"/>
      <c r="H62" s="99">
        <v>0</v>
      </c>
      <c r="I62" s="99">
        <v>0</v>
      </c>
      <c r="J62" s="99">
        <v>0</v>
      </c>
      <c r="K62" s="101">
        <f t="shared" si="2"/>
        <v>0</v>
      </c>
      <c r="L62" s="103" t="s">
        <v>3</v>
      </c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</row>
    <row r="63" spans="1:53" s="36" customFormat="1" ht="15.75" customHeight="1">
      <c r="A63" s="4"/>
      <c r="B63" s="347" t="s">
        <v>46</v>
      </c>
      <c r="C63" s="347"/>
      <c r="D63" s="347"/>
      <c r="E63" s="99">
        <v>0</v>
      </c>
      <c r="F63" s="348">
        <v>0</v>
      </c>
      <c r="G63" s="348"/>
      <c r="H63" s="99">
        <v>0</v>
      </c>
      <c r="I63" s="99">
        <v>0</v>
      </c>
      <c r="J63" s="99">
        <v>0</v>
      </c>
      <c r="K63" s="101">
        <f t="shared" si="2"/>
        <v>0</v>
      </c>
      <c r="L63" s="103" t="s">
        <v>3</v>
      </c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</row>
    <row r="64" spans="1:53" s="36" customFormat="1" ht="18.75" customHeight="1">
      <c r="A64" s="4"/>
      <c r="B64" s="339" t="s">
        <v>47</v>
      </c>
      <c r="C64" s="339"/>
      <c r="D64" s="339"/>
      <c r="E64" s="104">
        <f>SUM(E50:E63)</f>
        <v>0</v>
      </c>
      <c r="F64" s="340">
        <f t="shared" ref="F64:K64" si="3">SUM(F50:F63)</f>
        <v>0</v>
      </c>
      <c r="G64" s="340">
        <f t="shared" si="3"/>
        <v>0</v>
      </c>
      <c r="H64" s="104">
        <f t="shared" si="3"/>
        <v>0</v>
      </c>
      <c r="I64" s="104">
        <f t="shared" si="3"/>
        <v>0</v>
      </c>
      <c r="J64" s="104">
        <f t="shared" si="3"/>
        <v>0</v>
      </c>
      <c r="K64" s="104">
        <f t="shared" si="3"/>
        <v>0</v>
      </c>
      <c r="L64" s="104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</row>
    <row r="65" spans="2:14" ht="5.0999999999999996" customHeight="1">
      <c r="B65" s="19"/>
      <c r="C65" s="19"/>
      <c r="D65" s="19"/>
      <c r="E65" s="19"/>
      <c r="F65" s="19"/>
      <c r="G65" s="43"/>
      <c r="H65" s="43"/>
      <c r="I65" s="19"/>
      <c r="J65" s="19"/>
      <c r="K65" s="19"/>
      <c r="L65" s="19"/>
      <c r="M65" s="21"/>
      <c r="N65" s="21"/>
    </row>
    <row r="66" spans="2:14" ht="13.05" customHeight="1">
      <c r="B66" s="341" t="s">
        <v>48</v>
      </c>
      <c r="C66" s="342"/>
      <c r="D66" s="343"/>
      <c r="E66" s="69"/>
      <c r="F66" s="69"/>
      <c r="G66" s="69"/>
      <c r="H66" s="69"/>
      <c r="I66" s="69"/>
      <c r="J66" s="69"/>
      <c r="K66" s="69"/>
      <c r="L66" s="70"/>
      <c r="M66" s="21"/>
      <c r="N66" s="21"/>
    </row>
    <row r="67" spans="2:14" ht="17.399999999999999">
      <c r="B67" s="344"/>
      <c r="C67" s="345"/>
      <c r="D67" s="346"/>
      <c r="E67" s="71"/>
      <c r="F67" s="71"/>
      <c r="G67" s="71"/>
      <c r="H67" s="71"/>
      <c r="I67" s="71"/>
      <c r="J67" s="71"/>
      <c r="K67" s="71"/>
      <c r="L67" s="72"/>
      <c r="M67" s="21"/>
      <c r="N67" s="21"/>
    </row>
    <row r="68" spans="2:14" ht="17.399999999999999">
      <c r="B68" s="73"/>
      <c r="C68" s="71"/>
      <c r="D68" s="71"/>
      <c r="E68" s="71"/>
      <c r="F68" s="71"/>
      <c r="G68" s="71"/>
      <c r="H68" s="71"/>
      <c r="I68" s="71"/>
      <c r="J68" s="71"/>
      <c r="K68" s="71"/>
      <c r="L68" s="72"/>
      <c r="M68" s="21"/>
      <c r="N68" s="21"/>
    </row>
    <row r="69" spans="2:14" ht="17.399999999999999">
      <c r="B69" s="73"/>
      <c r="C69" s="71"/>
      <c r="D69" s="71"/>
      <c r="E69" s="71"/>
      <c r="F69" s="71"/>
      <c r="G69" s="71"/>
      <c r="H69" s="71"/>
      <c r="I69" s="71"/>
      <c r="J69" s="71"/>
      <c r="K69" s="71"/>
      <c r="L69" s="72"/>
      <c r="M69" s="21"/>
      <c r="N69" s="21"/>
    </row>
    <row r="70" spans="2:14" ht="17.399999999999999">
      <c r="B70" s="73"/>
      <c r="C70" s="71"/>
      <c r="D70" s="71"/>
      <c r="E70" s="71"/>
      <c r="F70" s="71"/>
      <c r="G70" s="71"/>
      <c r="H70" s="71"/>
      <c r="I70" s="71"/>
      <c r="J70" s="71"/>
      <c r="K70" s="71"/>
      <c r="L70" s="72"/>
      <c r="M70" s="21"/>
      <c r="N70" s="21"/>
    </row>
    <row r="71" spans="2:14" ht="17.399999999999999">
      <c r="B71" s="75"/>
      <c r="C71" s="76"/>
      <c r="D71" s="76"/>
      <c r="E71" s="76"/>
      <c r="F71" s="76"/>
      <c r="G71" s="76"/>
      <c r="H71" s="76"/>
      <c r="I71" s="76"/>
      <c r="J71" s="76"/>
      <c r="K71" s="76"/>
      <c r="L71" s="94"/>
      <c r="M71" s="21"/>
      <c r="N71" s="21"/>
    </row>
  </sheetData>
  <sheetProtection algorithmName="SHA-512" hashValue="pU0a+UHL44ARvoMysv/tHuoh9HOoNaIR1FZw/x21UDP9wzeqthm/z75OlWvN0nitg9Ebn+SfHYiBh+dknGY42A==" saltValue="OPKZO+7GMieq15EsTMT/UA==" spinCount="100000" sheet="1" objects="1" scenarios="1"/>
  <mergeCells count="106">
    <mergeCell ref="B4:E4"/>
    <mergeCell ref="G4:I4"/>
    <mergeCell ref="J4:L4"/>
    <mergeCell ref="G5:I5"/>
    <mergeCell ref="J5:L5"/>
    <mergeCell ref="B24:D24"/>
    <mergeCell ref="B26:D26"/>
    <mergeCell ref="J26:K26"/>
    <mergeCell ref="G17:J17"/>
    <mergeCell ref="K17:L17"/>
    <mergeCell ref="G18:J18"/>
    <mergeCell ref="K18:L18"/>
    <mergeCell ref="G19:K19"/>
    <mergeCell ref="G20:I21"/>
    <mergeCell ref="G6:J7"/>
    <mergeCell ref="K6:L7"/>
    <mergeCell ref="B13:D13"/>
    <mergeCell ref="G15:L15"/>
    <mergeCell ref="G16:J16"/>
    <mergeCell ref="K16:L16"/>
    <mergeCell ref="B28:L28"/>
    <mergeCell ref="B29:D29"/>
    <mergeCell ref="F29:G29"/>
    <mergeCell ref="K29:L29"/>
    <mergeCell ref="B32:D32"/>
    <mergeCell ref="F32:G32"/>
    <mergeCell ref="K32:L32"/>
    <mergeCell ref="H29:J29"/>
    <mergeCell ref="B30:D30"/>
    <mergeCell ref="F30:G30"/>
    <mergeCell ref="K30:L30"/>
    <mergeCell ref="B31:D31"/>
    <mergeCell ref="F31:G31"/>
    <mergeCell ref="K31:L31"/>
    <mergeCell ref="H30:J30"/>
    <mergeCell ref="H31:J31"/>
    <mergeCell ref="H32:J32"/>
    <mergeCell ref="B39:D39"/>
    <mergeCell ref="F39:G39"/>
    <mergeCell ref="B35:L35"/>
    <mergeCell ref="B36:D36"/>
    <mergeCell ref="F36:G36"/>
    <mergeCell ref="K36:L36"/>
    <mergeCell ref="K39:L39"/>
    <mergeCell ref="H36:J36"/>
    <mergeCell ref="K33:L33"/>
    <mergeCell ref="B33:D33"/>
    <mergeCell ref="F33:G33"/>
    <mergeCell ref="H33:J33"/>
    <mergeCell ref="F52:G52"/>
    <mergeCell ref="B53:D53"/>
    <mergeCell ref="F53:G53"/>
    <mergeCell ref="K47:L47"/>
    <mergeCell ref="B48:L48"/>
    <mergeCell ref="B37:D37"/>
    <mergeCell ref="F37:G37"/>
    <mergeCell ref="K37:L37"/>
    <mergeCell ref="B38:D38"/>
    <mergeCell ref="F38:G38"/>
    <mergeCell ref="K38:L38"/>
    <mergeCell ref="B41:L41"/>
    <mergeCell ref="B42:D42"/>
    <mergeCell ref="F42:L42"/>
    <mergeCell ref="F43:L43"/>
    <mergeCell ref="F44:L44"/>
    <mergeCell ref="F45:L45"/>
    <mergeCell ref="F46:L46"/>
    <mergeCell ref="B44:D44"/>
    <mergeCell ref="B43:D43"/>
    <mergeCell ref="B46:D46"/>
    <mergeCell ref="H37:J37"/>
    <mergeCell ref="H38:J38"/>
    <mergeCell ref="H39:J39"/>
    <mergeCell ref="B64:D64"/>
    <mergeCell ref="F64:G64"/>
    <mergeCell ref="B66:D67"/>
    <mergeCell ref="B61:D61"/>
    <mergeCell ref="F61:G61"/>
    <mergeCell ref="B62:D62"/>
    <mergeCell ref="F62:G62"/>
    <mergeCell ref="B63:D63"/>
    <mergeCell ref="F63:G63"/>
    <mergeCell ref="F2:I2"/>
    <mergeCell ref="C3:J3"/>
    <mergeCell ref="B58:D58"/>
    <mergeCell ref="F58:G58"/>
    <mergeCell ref="B59:D59"/>
    <mergeCell ref="F59:G59"/>
    <mergeCell ref="B60:D60"/>
    <mergeCell ref="F60:G60"/>
    <mergeCell ref="B55:D55"/>
    <mergeCell ref="F55:G55"/>
    <mergeCell ref="B56:D56"/>
    <mergeCell ref="F56:G56"/>
    <mergeCell ref="B57:D57"/>
    <mergeCell ref="F57:G57"/>
    <mergeCell ref="B54:D54"/>
    <mergeCell ref="F54:G54"/>
    <mergeCell ref="B45:D45"/>
    <mergeCell ref="B49:D49"/>
    <mergeCell ref="F49:G49"/>
    <mergeCell ref="B50:D50"/>
    <mergeCell ref="F50:G50"/>
    <mergeCell ref="B51:D51"/>
    <mergeCell ref="F51:G51"/>
    <mergeCell ref="B52:D52"/>
  </mergeCells>
  <conditionalFormatting sqref="H30:H33">
    <cfRule type="cellIs" dxfId="78" priority="21" stopIfTrue="1" operator="notEqual">
      <formula>0</formula>
    </cfRule>
  </conditionalFormatting>
  <conditionalFormatting sqref="H37:H39">
    <cfRule type="cellIs" dxfId="77" priority="2" stopIfTrue="1" operator="notEqual">
      <formula>0</formula>
    </cfRule>
  </conditionalFormatting>
  <conditionalFormatting sqref="J20">
    <cfRule type="colorScale" priority="18">
      <colorScale>
        <cfvo type="min"/>
        <cfvo type="max"/>
        <color rgb="FFFF7128"/>
        <color rgb="FFFFEF9C"/>
      </colorScale>
    </cfRule>
  </conditionalFormatting>
  <conditionalFormatting sqref="K18">
    <cfRule type="cellIs" dxfId="76" priority="17" stopIfTrue="1" operator="notEqual">
      <formula>0</formula>
    </cfRule>
  </conditionalFormatting>
  <conditionalFormatting sqref="K34">
    <cfRule type="expression" dxfId="75" priority="20" stopIfTrue="1">
      <formula>#REF!=0</formula>
    </cfRule>
  </conditionalFormatting>
  <conditionalFormatting sqref="K40">
    <cfRule type="expression" dxfId="74" priority="8" stopIfTrue="1">
      <formula>#REF!=0</formula>
    </cfRule>
  </conditionalFormatting>
  <conditionalFormatting sqref="K50:K64">
    <cfRule type="cellIs" dxfId="73" priority="15" stopIfTrue="1" operator="notEqual">
      <formula>0</formula>
    </cfRule>
  </conditionalFormatting>
  <conditionalFormatting sqref="K50:L50">
    <cfRule type="cellIs" dxfId="72" priority="16" stopIfTrue="1" operator="notEqual">
      <formula>0</formula>
    </cfRule>
  </conditionalFormatting>
  <conditionalFormatting sqref="L19">
    <cfRule type="cellIs" dxfId="71" priority="22" stopIfTrue="1" operator="notEqual">
      <formula>0</formula>
    </cfRule>
  </conditionalFormatting>
  <conditionalFormatting sqref="L26:L33">
    <cfRule type="cellIs" dxfId="70" priority="19" stopIfTrue="1" operator="notEqual">
      <formula>0</formula>
    </cfRule>
  </conditionalFormatting>
  <conditionalFormatting sqref="L35:L39">
    <cfRule type="cellIs" dxfId="69" priority="1" stopIfTrue="1" operator="notEqual">
      <formula>0</formula>
    </cfRule>
  </conditionalFormatting>
  <conditionalFormatting sqref="L52:L63">
    <cfRule type="cellIs" dxfId="68" priority="12" operator="equal">
      <formula>"PENDING"</formula>
    </cfRule>
  </conditionalFormatting>
  <conditionalFormatting sqref="L64">
    <cfRule type="cellIs" dxfId="67" priority="14" stopIfTrue="1" operator="notEqual">
      <formula>0</formula>
    </cfRule>
  </conditionalFormatting>
  <dataValidations count="2">
    <dataValidation type="list" allowBlank="1" showInputMessage="1" showErrorMessage="1" sqref="L54:L63" xr:uid="{4FE2DCD4-4A54-4434-862D-A39A81D898ED}">
      <formula1>$O$4:$O$5</formula1>
    </dataValidation>
    <dataValidation type="list" allowBlank="1" showInputMessage="1" showErrorMessage="1" sqref="J5:L5" xr:uid="{766420E2-1925-4B1B-B00B-7354DC75B69E}">
      <formula1>$Q$5:$Q$11</formula1>
    </dataValidation>
  </dataValidations>
  <printOptions horizontalCentered="1" verticalCentered="1"/>
  <pageMargins left="0.47244094488188981" right="0.47244094488188981" top="0.51181102362204722" bottom="0.51181102362204722" header="0.27559055118110237" footer="0.27559055118110237"/>
  <pageSetup paperSize="9" scale="64" orientation="portrait" r:id="rId1"/>
  <headerFooter>
    <oddHeader>&amp;L&amp;"Arial,Regular"&amp;8&amp;K003A70&amp;F&amp;R&amp;"Arial,Regular"&amp;8&amp;K003A70&amp;A</oddHeader>
    <oddFooter>&amp;C&amp;"Arial,Regular"&amp;8&amp;K003A70Business Processes - Operations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27F7E-7E40-40BB-9D56-D52CB9BA5D11}">
  <sheetPr>
    <pageSetUpPr fitToPage="1"/>
  </sheetPr>
  <dimension ref="A1:BA267"/>
  <sheetViews>
    <sheetView topLeftCell="A39" zoomScaleNormal="100" workbookViewId="0">
      <selection activeCell="J5" sqref="J5:L5"/>
    </sheetView>
  </sheetViews>
  <sheetFormatPr defaultColWidth="9.21875" defaultRowHeight="0" customHeight="1" zeroHeight="1"/>
  <cols>
    <col min="1" max="1" width="1.6640625" style="19" customWidth="1"/>
    <col min="2" max="2" width="11.44140625" style="38" customWidth="1"/>
    <col min="3" max="3" width="14.109375" style="38" customWidth="1"/>
    <col min="4" max="4" width="11.6640625" style="38" customWidth="1"/>
    <col min="5" max="5" width="14.6640625" style="38" customWidth="1"/>
    <col min="6" max="6" width="1.77734375" style="38" customWidth="1"/>
    <col min="7" max="8" width="13.77734375" style="38" customWidth="1"/>
    <col min="9" max="12" width="14.6640625" style="38" customWidth="1"/>
    <col min="13" max="13" width="1.6640625" style="20" customWidth="1"/>
    <col min="14" max="14" width="9.21875" style="20"/>
    <col min="15" max="15" width="9.21875" style="19" hidden="1" customWidth="1"/>
    <col min="16" max="19" width="0" style="19" hidden="1" customWidth="1"/>
    <col min="20" max="257" width="9.21875" style="19"/>
    <col min="258" max="258" width="11.44140625" style="19" customWidth="1"/>
    <col min="259" max="260" width="12.21875" style="19" customWidth="1"/>
    <col min="261" max="261" width="15.5546875" style="19" customWidth="1"/>
    <col min="262" max="262" width="1.77734375" style="19" customWidth="1"/>
    <col min="263" max="263" width="12.77734375" style="19" customWidth="1"/>
    <col min="264" max="264" width="12.44140625" style="19" bestFit="1" customWidth="1"/>
    <col min="265" max="265" width="6.5546875" style="19" customWidth="1"/>
    <col min="266" max="266" width="15.21875" style="19" customWidth="1"/>
    <col min="267" max="267" width="9" style="19" customWidth="1"/>
    <col min="268" max="268" width="7" style="19" customWidth="1"/>
    <col min="269" max="269" width="6.21875" style="19" customWidth="1"/>
    <col min="270" max="513" width="9.21875" style="19"/>
    <col min="514" max="514" width="11.44140625" style="19" customWidth="1"/>
    <col min="515" max="516" width="12.21875" style="19" customWidth="1"/>
    <col min="517" max="517" width="15.5546875" style="19" customWidth="1"/>
    <col min="518" max="518" width="1.77734375" style="19" customWidth="1"/>
    <col min="519" max="519" width="12.77734375" style="19" customWidth="1"/>
    <col min="520" max="520" width="12.44140625" style="19" bestFit="1" customWidth="1"/>
    <col min="521" max="521" width="6.5546875" style="19" customWidth="1"/>
    <col min="522" max="522" width="15.21875" style="19" customWidth="1"/>
    <col min="523" max="523" width="9" style="19" customWidth="1"/>
    <col min="524" max="524" width="7" style="19" customWidth="1"/>
    <col min="525" max="525" width="6.21875" style="19" customWidth="1"/>
    <col min="526" max="769" width="9.21875" style="19"/>
    <col min="770" max="770" width="11.44140625" style="19" customWidth="1"/>
    <col min="771" max="772" width="12.21875" style="19" customWidth="1"/>
    <col min="773" max="773" width="15.5546875" style="19" customWidth="1"/>
    <col min="774" max="774" width="1.77734375" style="19" customWidth="1"/>
    <col min="775" max="775" width="12.77734375" style="19" customWidth="1"/>
    <col min="776" max="776" width="12.44140625" style="19" bestFit="1" customWidth="1"/>
    <col min="777" max="777" width="6.5546875" style="19" customWidth="1"/>
    <col min="778" max="778" width="15.21875" style="19" customWidth="1"/>
    <col min="779" max="779" width="9" style="19" customWidth="1"/>
    <col min="780" max="780" width="7" style="19" customWidth="1"/>
    <col min="781" max="781" width="6.21875" style="19" customWidth="1"/>
    <col min="782" max="1025" width="9.21875" style="19"/>
    <col min="1026" max="1026" width="11.44140625" style="19" customWidth="1"/>
    <col min="1027" max="1028" width="12.21875" style="19" customWidth="1"/>
    <col min="1029" max="1029" width="15.5546875" style="19" customWidth="1"/>
    <col min="1030" max="1030" width="1.77734375" style="19" customWidth="1"/>
    <col min="1031" max="1031" width="12.77734375" style="19" customWidth="1"/>
    <col min="1032" max="1032" width="12.44140625" style="19" bestFit="1" customWidth="1"/>
    <col min="1033" max="1033" width="6.5546875" style="19" customWidth="1"/>
    <col min="1034" max="1034" width="15.21875" style="19" customWidth="1"/>
    <col min="1035" max="1035" width="9" style="19" customWidth="1"/>
    <col min="1036" max="1036" width="7" style="19" customWidth="1"/>
    <col min="1037" max="1037" width="6.21875" style="19" customWidth="1"/>
    <col min="1038" max="1281" width="9.21875" style="19"/>
    <col min="1282" max="1282" width="11.44140625" style="19" customWidth="1"/>
    <col min="1283" max="1284" width="12.21875" style="19" customWidth="1"/>
    <col min="1285" max="1285" width="15.5546875" style="19" customWidth="1"/>
    <col min="1286" max="1286" width="1.77734375" style="19" customWidth="1"/>
    <col min="1287" max="1287" width="12.77734375" style="19" customWidth="1"/>
    <col min="1288" max="1288" width="12.44140625" style="19" bestFit="1" customWidth="1"/>
    <col min="1289" max="1289" width="6.5546875" style="19" customWidth="1"/>
    <col min="1290" max="1290" width="15.21875" style="19" customWidth="1"/>
    <col min="1291" max="1291" width="9" style="19" customWidth="1"/>
    <col min="1292" max="1292" width="7" style="19" customWidth="1"/>
    <col min="1293" max="1293" width="6.21875" style="19" customWidth="1"/>
    <col min="1294" max="1537" width="9.21875" style="19"/>
    <col min="1538" max="1538" width="11.44140625" style="19" customWidth="1"/>
    <col min="1539" max="1540" width="12.21875" style="19" customWidth="1"/>
    <col min="1541" max="1541" width="15.5546875" style="19" customWidth="1"/>
    <col min="1542" max="1542" width="1.77734375" style="19" customWidth="1"/>
    <col min="1543" max="1543" width="12.77734375" style="19" customWidth="1"/>
    <col min="1544" max="1544" width="12.44140625" style="19" bestFit="1" customWidth="1"/>
    <col min="1545" max="1545" width="6.5546875" style="19" customWidth="1"/>
    <col min="1546" max="1546" width="15.21875" style="19" customWidth="1"/>
    <col min="1547" max="1547" width="9" style="19" customWidth="1"/>
    <col min="1548" max="1548" width="7" style="19" customWidth="1"/>
    <col min="1549" max="1549" width="6.21875" style="19" customWidth="1"/>
    <col min="1550" max="1793" width="9.21875" style="19"/>
    <col min="1794" max="1794" width="11.44140625" style="19" customWidth="1"/>
    <col min="1795" max="1796" width="12.21875" style="19" customWidth="1"/>
    <col min="1797" max="1797" width="15.5546875" style="19" customWidth="1"/>
    <col min="1798" max="1798" width="1.77734375" style="19" customWidth="1"/>
    <col min="1799" max="1799" width="12.77734375" style="19" customWidth="1"/>
    <col min="1800" max="1800" width="12.44140625" style="19" bestFit="1" customWidth="1"/>
    <col min="1801" max="1801" width="6.5546875" style="19" customWidth="1"/>
    <col min="1802" max="1802" width="15.21875" style="19" customWidth="1"/>
    <col min="1803" max="1803" width="9" style="19" customWidth="1"/>
    <col min="1804" max="1804" width="7" style="19" customWidth="1"/>
    <col min="1805" max="1805" width="6.21875" style="19" customWidth="1"/>
    <col min="1806" max="2049" width="9.21875" style="19"/>
    <col min="2050" max="2050" width="11.44140625" style="19" customWidth="1"/>
    <col min="2051" max="2052" width="12.21875" style="19" customWidth="1"/>
    <col min="2053" max="2053" width="15.5546875" style="19" customWidth="1"/>
    <col min="2054" max="2054" width="1.77734375" style="19" customWidth="1"/>
    <col min="2055" max="2055" width="12.77734375" style="19" customWidth="1"/>
    <col min="2056" max="2056" width="12.44140625" style="19" bestFit="1" customWidth="1"/>
    <col min="2057" max="2057" width="6.5546875" style="19" customWidth="1"/>
    <col min="2058" max="2058" width="15.21875" style="19" customWidth="1"/>
    <col min="2059" max="2059" width="9" style="19" customWidth="1"/>
    <col min="2060" max="2060" width="7" style="19" customWidth="1"/>
    <col min="2061" max="2061" width="6.21875" style="19" customWidth="1"/>
    <col min="2062" max="2305" width="9.21875" style="19"/>
    <col min="2306" max="2306" width="11.44140625" style="19" customWidth="1"/>
    <col min="2307" max="2308" width="12.21875" style="19" customWidth="1"/>
    <col min="2309" max="2309" width="15.5546875" style="19" customWidth="1"/>
    <col min="2310" max="2310" width="1.77734375" style="19" customWidth="1"/>
    <col min="2311" max="2311" width="12.77734375" style="19" customWidth="1"/>
    <col min="2312" max="2312" width="12.44140625" style="19" bestFit="1" customWidth="1"/>
    <col min="2313" max="2313" width="6.5546875" style="19" customWidth="1"/>
    <col min="2314" max="2314" width="15.21875" style="19" customWidth="1"/>
    <col min="2315" max="2315" width="9" style="19" customWidth="1"/>
    <col min="2316" max="2316" width="7" style="19" customWidth="1"/>
    <col min="2317" max="2317" width="6.21875" style="19" customWidth="1"/>
    <col min="2318" max="2561" width="9.21875" style="19"/>
    <col min="2562" max="2562" width="11.44140625" style="19" customWidth="1"/>
    <col min="2563" max="2564" width="12.21875" style="19" customWidth="1"/>
    <col min="2565" max="2565" width="15.5546875" style="19" customWidth="1"/>
    <col min="2566" max="2566" width="1.77734375" style="19" customWidth="1"/>
    <col min="2567" max="2567" width="12.77734375" style="19" customWidth="1"/>
    <col min="2568" max="2568" width="12.44140625" style="19" bestFit="1" customWidth="1"/>
    <col min="2569" max="2569" width="6.5546875" style="19" customWidth="1"/>
    <col min="2570" max="2570" width="15.21875" style="19" customWidth="1"/>
    <col min="2571" max="2571" width="9" style="19" customWidth="1"/>
    <col min="2572" max="2572" width="7" style="19" customWidth="1"/>
    <col min="2573" max="2573" width="6.21875" style="19" customWidth="1"/>
    <col min="2574" max="2817" width="9.21875" style="19"/>
    <col min="2818" max="2818" width="11.44140625" style="19" customWidth="1"/>
    <col min="2819" max="2820" width="12.21875" style="19" customWidth="1"/>
    <col min="2821" max="2821" width="15.5546875" style="19" customWidth="1"/>
    <col min="2822" max="2822" width="1.77734375" style="19" customWidth="1"/>
    <col min="2823" max="2823" width="12.77734375" style="19" customWidth="1"/>
    <col min="2824" max="2824" width="12.44140625" style="19" bestFit="1" customWidth="1"/>
    <col min="2825" max="2825" width="6.5546875" style="19" customWidth="1"/>
    <col min="2826" max="2826" width="15.21875" style="19" customWidth="1"/>
    <col min="2827" max="2827" width="9" style="19" customWidth="1"/>
    <col min="2828" max="2828" width="7" style="19" customWidth="1"/>
    <col min="2829" max="2829" width="6.21875" style="19" customWidth="1"/>
    <col min="2830" max="3073" width="9.21875" style="19"/>
    <col min="3074" max="3074" width="11.44140625" style="19" customWidth="1"/>
    <col min="3075" max="3076" width="12.21875" style="19" customWidth="1"/>
    <col min="3077" max="3077" width="15.5546875" style="19" customWidth="1"/>
    <col min="3078" max="3078" width="1.77734375" style="19" customWidth="1"/>
    <col min="3079" max="3079" width="12.77734375" style="19" customWidth="1"/>
    <col min="3080" max="3080" width="12.44140625" style="19" bestFit="1" customWidth="1"/>
    <col min="3081" max="3081" width="6.5546875" style="19" customWidth="1"/>
    <col min="3082" max="3082" width="15.21875" style="19" customWidth="1"/>
    <col min="3083" max="3083" width="9" style="19" customWidth="1"/>
    <col min="3084" max="3084" width="7" style="19" customWidth="1"/>
    <col min="3085" max="3085" width="6.21875" style="19" customWidth="1"/>
    <col min="3086" max="3329" width="9.21875" style="19"/>
    <col min="3330" max="3330" width="11.44140625" style="19" customWidth="1"/>
    <col min="3331" max="3332" width="12.21875" style="19" customWidth="1"/>
    <col min="3333" max="3333" width="15.5546875" style="19" customWidth="1"/>
    <col min="3334" max="3334" width="1.77734375" style="19" customWidth="1"/>
    <col min="3335" max="3335" width="12.77734375" style="19" customWidth="1"/>
    <col min="3336" max="3336" width="12.44140625" style="19" bestFit="1" customWidth="1"/>
    <col min="3337" max="3337" width="6.5546875" style="19" customWidth="1"/>
    <col min="3338" max="3338" width="15.21875" style="19" customWidth="1"/>
    <col min="3339" max="3339" width="9" style="19" customWidth="1"/>
    <col min="3340" max="3340" width="7" style="19" customWidth="1"/>
    <col min="3341" max="3341" width="6.21875" style="19" customWidth="1"/>
    <col min="3342" max="3585" width="9.21875" style="19"/>
    <col min="3586" max="3586" width="11.44140625" style="19" customWidth="1"/>
    <col min="3587" max="3588" width="12.21875" style="19" customWidth="1"/>
    <col min="3589" max="3589" width="15.5546875" style="19" customWidth="1"/>
    <col min="3590" max="3590" width="1.77734375" style="19" customWidth="1"/>
    <col min="3591" max="3591" width="12.77734375" style="19" customWidth="1"/>
    <col min="3592" max="3592" width="12.44140625" style="19" bestFit="1" customWidth="1"/>
    <col min="3593" max="3593" width="6.5546875" style="19" customWidth="1"/>
    <col min="3594" max="3594" width="15.21875" style="19" customWidth="1"/>
    <col min="3595" max="3595" width="9" style="19" customWidth="1"/>
    <col min="3596" max="3596" width="7" style="19" customWidth="1"/>
    <col min="3597" max="3597" width="6.21875" style="19" customWidth="1"/>
    <col min="3598" max="3841" width="9.21875" style="19"/>
    <col min="3842" max="3842" width="11.44140625" style="19" customWidth="1"/>
    <col min="3843" max="3844" width="12.21875" style="19" customWidth="1"/>
    <col min="3845" max="3845" width="15.5546875" style="19" customWidth="1"/>
    <col min="3846" max="3846" width="1.77734375" style="19" customWidth="1"/>
    <col min="3847" max="3847" width="12.77734375" style="19" customWidth="1"/>
    <col min="3848" max="3848" width="12.44140625" style="19" bestFit="1" customWidth="1"/>
    <col min="3849" max="3849" width="6.5546875" style="19" customWidth="1"/>
    <col min="3850" max="3850" width="15.21875" style="19" customWidth="1"/>
    <col min="3851" max="3851" width="9" style="19" customWidth="1"/>
    <col min="3852" max="3852" width="7" style="19" customWidth="1"/>
    <col min="3853" max="3853" width="6.21875" style="19" customWidth="1"/>
    <col min="3854" max="4097" width="9.21875" style="19"/>
    <col min="4098" max="4098" width="11.44140625" style="19" customWidth="1"/>
    <col min="4099" max="4100" width="12.21875" style="19" customWidth="1"/>
    <col min="4101" max="4101" width="15.5546875" style="19" customWidth="1"/>
    <col min="4102" max="4102" width="1.77734375" style="19" customWidth="1"/>
    <col min="4103" max="4103" width="12.77734375" style="19" customWidth="1"/>
    <col min="4104" max="4104" width="12.44140625" style="19" bestFit="1" customWidth="1"/>
    <col min="4105" max="4105" width="6.5546875" style="19" customWidth="1"/>
    <col min="4106" max="4106" width="15.21875" style="19" customWidth="1"/>
    <col min="4107" max="4107" width="9" style="19" customWidth="1"/>
    <col min="4108" max="4108" width="7" style="19" customWidth="1"/>
    <col min="4109" max="4109" width="6.21875" style="19" customWidth="1"/>
    <col min="4110" max="4353" width="9.21875" style="19"/>
    <col min="4354" max="4354" width="11.44140625" style="19" customWidth="1"/>
    <col min="4355" max="4356" width="12.21875" style="19" customWidth="1"/>
    <col min="4357" max="4357" width="15.5546875" style="19" customWidth="1"/>
    <col min="4358" max="4358" width="1.77734375" style="19" customWidth="1"/>
    <col min="4359" max="4359" width="12.77734375" style="19" customWidth="1"/>
    <col min="4360" max="4360" width="12.44140625" style="19" bestFit="1" customWidth="1"/>
    <col min="4361" max="4361" width="6.5546875" style="19" customWidth="1"/>
    <col min="4362" max="4362" width="15.21875" style="19" customWidth="1"/>
    <col min="4363" max="4363" width="9" style="19" customWidth="1"/>
    <col min="4364" max="4364" width="7" style="19" customWidth="1"/>
    <col min="4365" max="4365" width="6.21875" style="19" customWidth="1"/>
    <col min="4366" max="4609" width="9.21875" style="19"/>
    <col min="4610" max="4610" width="11.44140625" style="19" customWidth="1"/>
    <col min="4611" max="4612" width="12.21875" style="19" customWidth="1"/>
    <col min="4613" max="4613" width="15.5546875" style="19" customWidth="1"/>
    <col min="4614" max="4614" width="1.77734375" style="19" customWidth="1"/>
    <col min="4615" max="4615" width="12.77734375" style="19" customWidth="1"/>
    <col min="4616" max="4616" width="12.44140625" style="19" bestFit="1" customWidth="1"/>
    <col min="4617" max="4617" width="6.5546875" style="19" customWidth="1"/>
    <col min="4618" max="4618" width="15.21875" style="19" customWidth="1"/>
    <col min="4619" max="4619" width="9" style="19" customWidth="1"/>
    <col min="4620" max="4620" width="7" style="19" customWidth="1"/>
    <col min="4621" max="4621" width="6.21875" style="19" customWidth="1"/>
    <col min="4622" max="4865" width="9.21875" style="19"/>
    <col min="4866" max="4866" width="11.44140625" style="19" customWidth="1"/>
    <col min="4867" max="4868" width="12.21875" style="19" customWidth="1"/>
    <col min="4869" max="4869" width="15.5546875" style="19" customWidth="1"/>
    <col min="4870" max="4870" width="1.77734375" style="19" customWidth="1"/>
    <col min="4871" max="4871" width="12.77734375" style="19" customWidth="1"/>
    <col min="4872" max="4872" width="12.44140625" style="19" bestFit="1" customWidth="1"/>
    <col min="4873" max="4873" width="6.5546875" style="19" customWidth="1"/>
    <col min="4874" max="4874" width="15.21875" style="19" customWidth="1"/>
    <col min="4875" max="4875" width="9" style="19" customWidth="1"/>
    <col min="4876" max="4876" width="7" style="19" customWidth="1"/>
    <col min="4877" max="4877" width="6.21875" style="19" customWidth="1"/>
    <col min="4878" max="5121" width="9.21875" style="19"/>
    <col min="5122" max="5122" width="11.44140625" style="19" customWidth="1"/>
    <col min="5123" max="5124" width="12.21875" style="19" customWidth="1"/>
    <col min="5125" max="5125" width="15.5546875" style="19" customWidth="1"/>
    <col min="5126" max="5126" width="1.77734375" style="19" customWidth="1"/>
    <col min="5127" max="5127" width="12.77734375" style="19" customWidth="1"/>
    <col min="5128" max="5128" width="12.44140625" style="19" bestFit="1" customWidth="1"/>
    <col min="5129" max="5129" width="6.5546875" style="19" customWidth="1"/>
    <col min="5130" max="5130" width="15.21875" style="19" customWidth="1"/>
    <col min="5131" max="5131" width="9" style="19" customWidth="1"/>
    <col min="5132" max="5132" width="7" style="19" customWidth="1"/>
    <col min="5133" max="5133" width="6.21875" style="19" customWidth="1"/>
    <col min="5134" max="5377" width="9.21875" style="19"/>
    <col min="5378" max="5378" width="11.44140625" style="19" customWidth="1"/>
    <col min="5379" max="5380" width="12.21875" style="19" customWidth="1"/>
    <col min="5381" max="5381" width="15.5546875" style="19" customWidth="1"/>
    <col min="5382" max="5382" width="1.77734375" style="19" customWidth="1"/>
    <col min="5383" max="5383" width="12.77734375" style="19" customWidth="1"/>
    <col min="5384" max="5384" width="12.44140625" style="19" bestFit="1" customWidth="1"/>
    <col min="5385" max="5385" width="6.5546875" style="19" customWidth="1"/>
    <col min="5386" max="5386" width="15.21875" style="19" customWidth="1"/>
    <col min="5387" max="5387" width="9" style="19" customWidth="1"/>
    <col min="5388" max="5388" width="7" style="19" customWidth="1"/>
    <col min="5389" max="5389" width="6.21875" style="19" customWidth="1"/>
    <col min="5390" max="5633" width="9.21875" style="19"/>
    <col min="5634" max="5634" width="11.44140625" style="19" customWidth="1"/>
    <col min="5635" max="5636" width="12.21875" style="19" customWidth="1"/>
    <col min="5637" max="5637" width="15.5546875" style="19" customWidth="1"/>
    <col min="5638" max="5638" width="1.77734375" style="19" customWidth="1"/>
    <col min="5639" max="5639" width="12.77734375" style="19" customWidth="1"/>
    <col min="5640" max="5640" width="12.44140625" style="19" bestFit="1" customWidth="1"/>
    <col min="5641" max="5641" width="6.5546875" style="19" customWidth="1"/>
    <col min="5642" max="5642" width="15.21875" style="19" customWidth="1"/>
    <col min="5643" max="5643" width="9" style="19" customWidth="1"/>
    <col min="5644" max="5644" width="7" style="19" customWidth="1"/>
    <col min="5645" max="5645" width="6.21875" style="19" customWidth="1"/>
    <col min="5646" max="5889" width="9.21875" style="19"/>
    <col min="5890" max="5890" width="11.44140625" style="19" customWidth="1"/>
    <col min="5891" max="5892" width="12.21875" style="19" customWidth="1"/>
    <col min="5893" max="5893" width="15.5546875" style="19" customWidth="1"/>
    <col min="5894" max="5894" width="1.77734375" style="19" customWidth="1"/>
    <col min="5895" max="5895" width="12.77734375" style="19" customWidth="1"/>
    <col min="5896" max="5896" width="12.44140625" style="19" bestFit="1" customWidth="1"/>
    <col min="5897" max="5897" width="6.5546875" style="19" customWidth="1"/>
    <col min="5898" max="5898" width="15.21875" style="19" customWidth="1"/>
    <col min="5899" max="5899" width="9" style="19" customWidth="1"/>
    <col min="5900" max="5900" width="7" style="19" customWidth="1"/>
    <col min="5901" max="5901" width="6.21875" style="19" customWidth="1"/>
    <col min="5902" max="6145" width="9.21875" style="19"/>
    <col min="6146" max="6146" width="11.44140625" style="19" customWidth="1"/>
    <col min="6147" max="6148" width="12.21875" style="19" customWidth="1"/>
    <col min="6149" max="6149" width="15.5546875" style="19" customWidth="1"/>
    <col min="6150" max="6150" width="1.77734375" style="19" customWidth="1"/>
    <col min="6151" max="6151" width="12.77734375" style="19" customWidth="1"/>
    <col min="6152" max="6152" width="12.44140625" style="19" bestFit="1" customWidth="1"/>
    <col min="6153" max="6153" width="6.5546875" style="19" customWidth="1"/>
    <col min="6154" max="6154" width="15.21875" style="19" customWidth="1"/>
    <col min="6155" max="6155" width="9" style="19" customWidth="1"/>
    <col min="6156" max="6156" width="7" style="19" customWidth="1"/>
    <col min="6157" max="6157" width="6.21875" style="19" customWidth="1"/>
    <col min="6158" max="6401" width="9.21875" style="19"/>
    <col min="6402" max="6402" width="11.44140625" style="19" customWidth="1"/>
    <col min="6403" max="6404" width="12.21875" style="19" customWidth="1"/>
    <col min="6405" max="6405" width="15.5546875" style="19" customWidth="1"/>
    <col min="6406" max="6406" width="1.77734375" style="19" customWidth="1"/>
    <col min="6407" max="6407" width="12.77734375" style="19" customWidth="1"/>
    <col min="6408" max="6408" width="12.44140625" style="19" bestFit="1" customWidth="1"/>
    <col min="6409" max="6409" width="6.5546875" style="19" customWidth="1"/>
    <col min="6410" max="6410" width="15.21875" style="19" customWidth="1"/>
    <col min="6411" max="6411" width="9" style="19" customWidth="1"/>
    <col min="6412" max="6412" width="7" style="19" customWidth="1"/>
    <col min="6413" max="6413" width="6.21875" style="19" customWidth="1"/>
    <col min="6414" max="6657" width="9.21875" style="19"/>
    <col min="6658" max="6658" width="11.44140625" style="19" customWidth="1"/>
    <col min="6659" max="6660" width="12.21875" style="19" customWidth="1"/>
    <col min="6661" max="6661" width="15.5546875" style="19" customWidth="1"/>
    <col min="6662" max="6662" width="1.77734375" style="19" customWidth="1"/>
    <col min="6663" max="6663" width="12.77734375" style="19" customWidth="1"/>
    <col min="6664" max="6664" width="12.44140625" style="19" bestFit="1" customWidth="1"/>
    <col min="6665" max="6665" width="6.5546875" style="19" customWidth="1"/>
    <col min="6666" max="6666" width="15.21875" style="19" customWidth="1"/>
    <col min="6667" max="6667" width="9" style="19" customWidth="1"/>
    <col min="6668" max="6668" width="7" style="19" customWidth="1"/>
    <col min="6669" max="6669" width="6.21875" style="19" customWidth="1"/>
    <col min="6670" max="6913" width="9.21875" style="19"/>
    <col min="6914" max="6914" width="11.44140625" style="19" customWidth="1"/>
    <col min="6915" max="6916" width="12.21875" style="19" customWidth="1"/>
    <col min="6917" max="6917" width="15.5546875" style="19" customWidth="1"/>
    <col min="6918" max="6918" width="1.77734375" style="19" customWidth="1"/>
    <col min="6919" max="6919" width="12.77734375" style="19" customWidth="1"/>
    <col min="6920" max="6920" width="12.44140625" style="19" bestFit="1" customWidth="1"/>
    <col min="6921" max="6921" width="6.5546875" style="19" customWidth="1"/>
    <col min="6922" max="6922" width="15.21875" style="19" customWidth="1"/>
    <col min="6923" max="6923" width="9" style="19" customWidth="1"/>
    <col min="6924" max="6924" width="7" style="19" customWidth="1"/>
    <col min="6925" max="6925" width="6.21875" style="19" customWidth="1"/>
    <col min="6926" max="7169" width="9.21875" style="19"/>
    <col min="7170" max="7170" width="11.44140625" style="19" customWidth="1"/>
    <col min="7171" max="7172" width="12.21875" style="19" customWidth="1"/>
    <col min="7173" max="7173" width="15.5546875" style="19" customWidth="1"/>
    <col min="7174" max="7174" width="1.77734375" style="19" customWidth="1"/>
    <col min="7175" max="7175" width="12.77734375" style="19" customWidth="1"/>
    <col min="7176" max="7176" width="12.44140625" style="19" bestFit="1" customWidth="1"/>
    <col min="7177" max="7177" width="6.5546875" style="19" customWidth="1"/>
    <col min="7178" max="7178" width="15.21875" style="19" customWidth="1"/>
    <col min="7179" max="7179" width="9" style="19" customWidth="1"/>
    <col min="7180" max="7180" width="7" style="19" customWidth="1"/>
    <col min="7181" max="7181" width="6.21875" style="19" customWidth="1"/>
    <col min="7182" max="7425" width="9.21875" style="19"/>
    <col min="7426" max="7426" width="11.44140625" style="19" customWidth="1"/>
    <col min="7427" max="7428" width="12.21875" style="19" customWidth="1"/>
    <col min="7429" max="7429" width="15.5546875" style="19" customWidth="1"/>
    <col min="7430" max="7430" width="1.77734375" style="19" customWidth="1"/>
    <col min="7431" max="7431" width="12.77734375" style="19" customWidth="1"/>
    <col min="7432" max="7432" width="12.44140625" style="19" bestFit="1" customWidth="1"/>
    <col min="7433" max="7433" width="6.5546875" style="19" customWidth="1"/>
    <col min="7434" max="7434" width="15.21875" style="19" customWidth="1"/>
    <col min="7435" max="7435" width="9" style="19" customWidth="1"/>
    <col min="7436" max="7436" width="7" style="19" customWidth="1"/>
    <col min="7437" max="7437" width="6.21875" style="19" customWidth="1"/>
    <col min="7438" max="7681" width="9.21875" style="19"/>
    <col min="7682" max="7682" width="11.44140625" style="19" customWidth="1"/>
    <col min="7683" max="7684" width="12.21875" style="19" customWidth="1"/>
    <col min="7685" max="7685" width="15.5546875" style="19" customWidth="1"/>
    <col min="7686" max="7686" width="1.77734375" style="19" customWidth="1"/>
    <col min="7687" max="7687" width="12.77734375" style="19" customWidth="1"/>
    <col min="7688" max="7688" width="12.44140625" style="19" bestFit="1" customWidth="1"/>
    <col min="7689" max="7689" width="6.5546875" style="19" customWidth="1"/>
    <col min="7690" max="7690" width="15.21875" style="19" customWidth="1"/>
    <col min="7691" max="7691" width="9" style="19" customWidth="1"/>
    <col min="7692" max="7692" width="7" style="19" customWidth="1"/>
    <col min="7693" max="7693" width="6.21875" style="19" customWidth="1"/>
    <col min="7694" max="7937" width="9.21875" style="19"/>
    <col min="7938" max="7938" width="11.44140625" style="19" customWidth="1"/>
    <col min="7939" max="7940" width="12.21875" style="19" customWidth="1"/>
    <col min="7941" max="7941" width="15.5546875" style="19" customWidth="1"/>
    <col min="7942" max="7942" width="1.77734375" style="19" customWidth="1"/>
    <col min="7943" max="7943" width="12.77734375" style="19" customWidth="1"/>
    <col min="7944" max="7944" width="12.44140625" style="19" bestFit="1" customWidth="1"/>
    <col min="7945" max="7945" width="6.5546875" style="19" customWidth="1"/>
    <col min="7946" max="7946" width="15.21875" style="19" customWidth="1"/>
    <col min="7947" max="7947" width="9" style="19" customWidth="1"/>
    <col min="7948" max="7948" width="7" style="19" customWidth="1"/>
    <col min="7949" max="7949" width="6.21875" style="19" customWidth="1"/>
    <col min="7950" max="8193" width="9.21875" style="19"/>
    <col min="8194" max="8194" width="11.44140625" style="19" customWidth="1"/>
    <col min="8195" max="8196" width="12.21875" style="19" customWidth="1"/>
    <col min="8197" max="8197" width="15.5546875" style="19" customWidth="1"/>
    <col min="8198" max="8198" width="1.77734375" style="19" customWidth="1"/>
    <col min="8199" max="8199" width="12.77734375" style="19" customWidth="1"/>
    <col min="8200" max="8200" width="12.44140625" style="19" bestFit="1" customWidth="1"/>
    <col min="8201" max="8201" width="6.5546875" style="19" customWidth="1"/>
    <col min="8202" max="8202" width="15.21875" style="19" customWidth="1"/>
    <col min="8203" max="8203" width="9" style="19" customWidth="1"/>
    <col min="8204" max="8204" width="7" style="19" customWidth="1"/>
    <col min="8205" max="8205" width="6.21875" style="19" customWidth="1"/>
    <col min="8206" max="8449" width="9.21875" style="19"/>
    <col min="8450" max="8450" width="11.44140625" style="19" customWidth="1"/>
    <col min="8451" max="8452" width="12.21875" style="19" customWidth="1"/>
    <col min="8453" max="8453" width="15.5546875" style="19" customWidth="1"/>
    <col min="8454" max="8454" width="1.77734375" style="19" customWidth="1"/>
    <col min="8455" max="8455" width="12.77734375" style="19" customWidth="1"/>
    <col min="8456" max="8456" width="12.44140625" style="19" bestFit="1" customWidth="1"/>
    <col min="8457" max="8457" width="6.5546875" style="19" customWidth="1"/>
    <col min="8458" max="8458" width="15.21875" style="19" customWidth="1"/>
    <col min="8459" max="8459" width="9" style="19" customWidth="1"/>
    <col min="8460" max="8460" width="7" style="19" customWidth="1"/>
    <col min="8461" max="8461" width="6.21875" style="19" customWidth="1"/>
    <col min="8462" max="8705" width="9.21875" style="19"/>
    <col min="8706" max="8706" width="11.44140625" style="19" customWidth="1"/>
    <col min="8707" max="8708" width="12.21875" style="19" customWidth="1"/>
    <col min="8709" max="8709" width="15.5546875" style="19" customWidth="1"/>
    <col min="8710" max="8710" width="1.77734375" style="19" customWidth="1"/>
    <col min="8711" max="8711" width="12.77734375" style="19" customWidth="1"/>
    <col min="8712" max="8712" width="12.44140625" style="19" bestFit="1" customWidth="1"/>
    <col min="8713" max="8713" width="6.5546875" style="19" customWidth="1"/>
    <col min="8714" max="8714" width="15.21875" style="19" customWidth="1"/>
    <col min="8715" max="8715" width="9" style="19" customWidth="1"/>
    <col min="8716" max="8716" width="7" style="19" customWidth="1"/>
    <col min="8717" max="8717" width="6.21875" style="19" customWidth="1"/>
    <col min="8718" max="8961" width="9.21875" style="19"/>
    <col min="8962" max="8962" width="11.44140625" style="19" customWidth="1"/>
    <col min="8963" max="8964" width="12.21875" style="19" customWidth="1"/>
    <col min="8965" max="8965" width="15.5546875" style="19" customWidth="1"/>
    <col min="8966" max="8966" width="1.77734375" style="19" customWidth="1"/>
    <col min="8967" max="8967" width="12.77734375" style="19" customWidth="1"/>
    <col min="8968" max="8968" width="12.44140625" style="19" bestFit="1" customWidth="1"/>
    <col min="8969" max="8969" width="6.5546875" style="19" customWidth="1"/>
    <col min="8970" max="8970" width="15.21875" style="19" customWidth="1"/>
    <col min="8971" max="8971" width="9" style="19" customWidth="1"/>
    <col min="8972" max="8972" width="7" style="19" customWidth="1"/>
    <col min="8973" max="8973" width="6.21875" style="19" customWidth="1"/>
    <col min="8974" max="9217" width="9.21875" style="19"/>
    <col min="9218" max="9218" width="11.44140625" style="19" customWidth="1"/>
    <col min="9219" max="9220" width="12.21875" style="19" customWidth="1"/>
    <col min="9221" max="9221" width="15.5546875" style="19" customWidth="1"/>
    <col min="9222" max="9222" width="1.77734375" style="19" customWidth="1"/>
    <col min="9223" max="9223" width="12.77734375" style="19" customWidth="1"/>
    <col min="9224" max="9224" width="12.44140625" style="19" bestFit="1" customWidth="1"/>
    <col min="9225" max="9225" width="6.5546875" style="19" customWidth="1"/>
    <col min="9226" max="9226" width="15.21875" style="19" customWidth="1"/>
    <col min="9227" max="9227" width="9" style="19" customWidth="1"/>
    <col min="9228" max="9228" width="7" style="19" customWidth="1"/>
    <col min="9229" max="9229" width="6.21875" style="19" customWidth="1"/>
    <col min="9230" max="9473" width="9.21875" style="19"/>
    <col min="9474" max="9474" width="11.44140625" style="19" customWidth="1"/>
    <col min="9475" max="9476" width="12.21875" style="19" customWidth="1"/>
    <col min="9477" max="9477" width="15.5546875" style="19" customWidth="1"/>
    <col min="9478" max="9478" width="1.77734375" style="19" customWidth="1"/>
    <col min="9479" max="9479" width="12.77734375" style="19" customWidth="1"/>
    <col min="9480" max="9480" width="12.44140625" style="19" bestFit="1" customWidth="1"/>
    <col min="9481" max="9481" width="6.5546875" style="19" customWidth="1"/>
    <col min="9482" max="9482" width="15.21875" style="19" customWidth="1"/>
    <col min="9483" max="9483" width="9" style="19" customWidth="1"/>
    <col min="9484" max="9484" width="7" style="19" customWidth="1"/>
    <col min="9485" max="9485" width="6.21875" style="19" customWidth="1"/>
    <col min="9486" max="9729" width="9.21875" style="19"/>
    <col min="9730" max="9730" width="11.44140625" style="19" customWidth="1"/>
    <col min="9731" max="9732" width="12.21875" style="19" customWidth="1"/>
    <col min="9733" max="9733" width="15.5546875" style="19" customWidth="1"/>
    <col min="9734" max="9734" width="1.77734375" style="19" customWidth="1"/>
    <col min="9735" max="9735" width="12.77734375" style="19" customWidth="1"/>
    <col min="9736" max="9736" width="12.44140625" style="19" bestFit="1" customWidth="1"/>
    <col min="9737" max="9737" width="6.5546875" style="19" customWidth="1"/>
    <col min="9738" max="9738" width="15.21875" style="19" customWidth="1"/>
    <col min="9739" max="9739" width="9" style="19" customWidth="1"/>
    <col min="9740" max="9740" width="7" style="19" customWidth="1"/>
    <col min="9741" max="9741" width="6.21875" style="19" customWidth="1"/>
    <col min="9742" max="9985" width="9.21875" style="19"/>
    <col min="9986" max="9986" width="11.44140625" style="19" customWidth="1"/>
    <col min="9987" max="9988" width="12.21875" style="19" customWidth="1"/>
    <col min="9989" max="9989" width="15.5546875" style="19" customWidth="1"/>
    <col min="9990" max="9990" width="1.77734375" style="19" customWidth="1"/>
    <col min="9991" max="9991" width="12.77734375" style="19" customWidth="1"/>
    <col min="9992" max="9992" width="12.44140625" style="19" bestFit="1" customWidth="1"/>
    <col min="9993" max="9993" width="6.5546875" style="19" customWidth="1"/>
    <col min="9994" max="9994" width="15.21875" style="19" customWidth="1"/>
    <col min="9995" max="9995" width="9" style="19" customWidth="1"/>
    <col min="9996" max="9996" width="7" style="19" customWidth="1"/>
    <col min="9997" max="9997" width="6.21875" style="19" customWidth="1"/>
    <col min="9998" max="10241" width="9.21875" style="19"/>
    <col min="10242" max="10242" width="11.44140625" style="19" customWidth="1"/>
    <col min="10243" max="10244" width="12.21875" style="19" customWidth="1"/>
    <col min="10245" max="10245" width="15.5546875" style="19" customWidth="1"/>
    <col min="10246" max="10246" width="1.77734375" style="19" customWidth="1"/>
    <col min="10247" max="10247" width="12.77734375" style="19" customWidth="1"/>
    <col min="10248" max="10248" width="12.44140625" style="19" bestFit="1" customWidth="1"/>
    <col min="10249" max="10249" width="6.5546875" style="19" customWidth="1"/>
    <col min="10250" max="10250" width="15.21875" style="19" customWidth="1"/>
    <col min="10251" max="10251" width="9" style="19" customWidth="1"/>
    <col min="10252" max="10252" width="7" style="19" customWidth="1"/>
    <col min="10253" max="10253" width="6.21875" style="19" customWidth="1"/>
    <col min="10254" max="10497" width="9.21875" style="19"/>
    <col min="10498" max="10498" width="11.44140625" style="19" customWidth="1"/>
    <col min="10499" max="10500" width="12.21875" style="19" customWidth="1"/>
    <col min="10501" max="10501" width="15.5546875" style="19" customWidth="1"/>
    <col min="10502" max="10502" width="1.77734375" style="19" customWidth="1"/>
    <col min="10503" max="10503" width="12.77734375" style="19" customWidth="1"/>
    <col min="10504" max="10504" width="12.44140625" style="19" bestFit="1" customWidth="1"/>
    <col min="10505" max="10505" width="6.5546875" style="19" customWidth="1"/>
    <col min="10506" max="10506" width="15.21875" style="19" customWidth="1"/>
    <col min="10507" max="10507" width="9" style="19" customWidth="1"/>
    <col min="10508" max="10508" width="7" style="19" customWidth="1"/>
    <col min="10509" max="10509" width="6.21875" style="19" customWidth="1"/>
    <col min="10510" max="10753" width="9.21875" style="19"/>
    <col min="10754" max="10754" width="11.44140625" style="19" customWidth="1"/>
    <col min="10755" max="10756" width="12.21875" style="19" customWidth="1"/>
    <col min="10757" max="10757" width="15.5546875" style="19" customWidth="1"/>
    <col min="10758" max="10758" width="1.77734375" style="19" customWidth="1"/>
    <col min="10759" max="10759" width="12.77734375" style="19" customWidth="1"/>
    <col min="10760" max="10760" width="12.44140625" style="19" bestFit="1" customWidth="1"/>
    <col min="10761" max="10761" width="6.5546875" style="19" customWidth="1"/>
    <col min="10762" max="10762" width="15.21875" style="19" customWidth="1"/>
    <col min="10763" max="10763" width="9" style="19" customWidth="1"/>
    <col min="10764" max="10764" width="7" style="19" customWidth="1"/>
    <col min="10765" max="10765" width="6.21875" style="19" customWidth="1"/>
    <col min="10766" max="11009" width="9.21875" style="19"/>
    <col min="11010" max="11010" width="11.44140625" style="19" customWidth="1"/>
    <col min="11011" max="11012" width="12.21875" style="19" customWidth="1"/>
    <col min="11013" max="11013" width="15.5546875" style="19" customWidth="1"/>
    <col min="11014" max="11014" width="1.77734375" style="19" customWidth="1"/>
    <col min="11015" max="11015" width="12.77734375" style="19" customWidth="1"/>
    <col min="11016" max="11016" width="12.44140625" style="19" bestFit="1" customWidth="1"/>
    <col min="11017" max="11017" width="6.5546875" style="19" customWidth="1"/>
    <col min="11018" max="11018" width="15.21875" style="19" customWidth="1"/>
    <col min="11019" max="11019" width="9" style="19" customWidth="1"/>
    <col min="11020" max="11020" width="7" style="19" customWidth="1"/>
    <col min="11021" max="11021" width="6.21875" style="19" customWidth="1"/>
    <col min="11022" max="11265" width="9.21875" style="19"/>
    <col min="11266" max="11266" width="11.44140625" style="19" customWidth="1"/>
    <col min="11267" max="11268" width="12.21875" style="19" customWidth="1"/>
    <col min="11269" max="11269" width="15.5546875" style="19" customWidth="1"/>
    <col min="11270" max="11270" width="1.77734375" style="19" customWidth="1"/>
    <col min="11271" max="11271" width="12.77734375" style="19" customWidth="1"/>
    <col min="11272" max="11272" width="12.44140625" style="19" bestFit="1" customWidth="1"/>
    <col min="11273" max="11273" width="6.5546875" style="19" customWidth="1"/>
    <col min="11274" max="11274" width="15.21875" style="19" customWidth="1"/>
    <col min="11275" max="11275" width="9" style="19" customWidth="1"/>
    <col min="11276" max="11276" width="7" style="19" customWidth="1"/>
    <col min="11277" max="11277" width="6.21875" style="19" customWidth="1"/>
    <col min="11278" max="11521" width="9.21875" style="19"/>
    <col min="11522" max="11522" width="11.44140625" style="19" customWidth="1"/>
    <col min="11523" max="11524" width="12.21875" style="19" customWidth="1"/>
    <col min="11525" max="11525" width="15.5546875" style="19" customWidth="1"/>
    <col min="11526" max="11526" width="1.77734375" style="19" customWidth="1"/>
    <col min="11527" max="11527" width="12.77734375" style="19" customWidth="1"/>
    <col min="11528" max="11528" width="12.44140625" style="19" bestFit="1" customWidth="1"/>
    <col min="11529" max="11529" width="6.5546875" style="19" customWidth="1"/>
    <col min="11530" max="11530" width="15.21875" style="19" customWidth="1"/>
    <col min="11531" max="11531" width="9" style="19" customWidth="1"/>
    <col min="11532" max="11532" width="7" style="19" customWidth="1"/>
    <col min="11533" max="11533" width="6.21875" style="19" customWidth="1"/>
    <col min="11534" max="11777" width="9.21875" style="19"/>
    <col min="11778" max="11778" width="11.44140625" style="19" customWidth="1"/>
    <col min="11779" max="11780" width="12.21875" style="19" customWidth="1"/>
    <col min="11781" max="11781" width="15.5546875" style="19" customWidth="1"/>
    <col min="11782" max="11782" width="1.77734375" style="19" customWidth="1"/>
    <col min="11783" max="11783" width="12.77734375" style="19" customWidth="1"/>
    <col min="11784" max="11784" width="12.44140625" style="19" bestFit="1" customWidth="1"/>
    <col min="11785" max="11785" width="6.5546875" style="19" customWidth="1"/>
    <col min="11786" max="11786" width="15.21875" style="19" customWidth="1"/>
    <col min="11787" max="11787" width="9" style="19" customWidth="1"/>
    <col min="11788" max="11788" width="7" style="19" customWidth="1"/>
    <col min="11789" max="11789" width="6.21875" style="19" customWidth="1"/>
    <col min="11790" max="12033" width="9.21875" style="19"/>
    <col min="12034" max="12034" width="11.44140625" style="19" customWidth="1"/>
    <col min="12035" max="12036" width="12.21875" style="19" customWidth="1"/>
    <col min="12037" max="12037" width="15.5546875" style="19" customWidth="1"/>
    <col min="12038" max="12038" width="1.77734375" style="19" customWidth="1"/>
    <col min="12039" max="12039" width="12.77734375" style="19" customWidth="1"/>
    <col min="12040" max="12040" width="12.44140625" style="19" bestFit="1" customWidth="1"/>
    <col min="12041" max="12041" width="6.5546875" style="19" customWidth="1"/>
    <col min="12042" max="12042" width="15.21875" style="19" customWidth="1"/>
    <col min="12043" max="12043" width="9" style="19" customWidth="1"/>
    <col min="12044" max="12044" width="7" style="19" customWidth="1"/>
    <col min="12045" max="12045" width="6.21875" style="19" customWidth="1"/>
    <col min="12046" max="12289" width="9.21875" style="19"/>
    <col min="12290" max="12290" width="11.44140625" style="19" customWidth="1"/>
    <col min="12291" max="12292" width="12.21875" style="19" customWidth="1"/>
    <col min="12293" max="12293" width="15.5546875" style="19" customWidth="1"/>
    <col min="12294" max="12294" width="1.77734375" style="19" customWidth="1"/>
    <col min="12295" max="12295" width="12.77734375" style="19" customWidth="1"/>
    <col min="12296" max="12296" width="12.44140625" style="19" bestFit="1" customWidth="1"/>
    <col min="12297" max="12297" width="6.5546875" style="19" customWidth="1"/>
    <col min="12298" max="12298" width="15.21875" style="19" customWidth="1"/>
    <col min="12299" max="12299" width="9" style="19" customWidth="1"/>
    <col min="12300" max="12300" width="7" style="19" customWidth="1"/>
    <col min="12301" max="12301" width="6.21875" style="19" customWidth="1"/>
    <col min="12302" max="12545" width="9.21875" style="19"/>
    <col min="12546" max="12546" width="11.44140625" style="19" customWidth="1"/>
    <col min="12547" max="12548" width="12.21875" style="19" customWidth="1"/>
    <col min="12549" max="12549" width="15.5546875" style="19" customWidth="1"/>
    <col min="12550" max="12550" width="1.77734375" style="19" customWidth="1"/>
    <col min="12551" max="12551" width="12.77734375" style="19" customWidth="1"/>
    <col min="12552" max="12552" width="12.44140625" style="19" bestFit="1" customWidth="1"/>
    <col min="12553" max="12553" width="6.5546875" style="19" customWidth="1"/>
    <col min="12554" max="12554" width="15.21875" style="19" customWidth="1"/>
    <col min="12555" max="12555" width="9" style="19" customWidth="1"/>
    <col min="12556" max="12556" width="7" style="19" customWidth="1"/>
    <col min="12557" max="12557" width="6.21875" style="19" customWidth="1"/>
    <col min="12558" max="12801" width="9.21875" style="19"/>
    <col min="12802" max="12802" width="11.44140625" style="19" customWidth="1"/>
    <col min="12803" max="12804" width="12.21875" style="19" customWidth="1"/>
    <col min="12805" max="12805" width="15.5546875" style="19" customWidth="1"/>
    <col min="12806" max="12806" width="1.77734375" style="19" customWidth="1"/>
    <col min="12807" max="12807" width="12.77734375" style="19" customWidth="1"/>
    <col min="12808" max="12808" width="12.44140625" style="19" bestFit="1" customWidth="1"/>
    <col min="12809" max="12809" width="6.5546875" style="19" customWidth="1"/>
    <col min="12810" max="12810" width="15.21875" style="19" customWidth="1"/>
    <col min="12811" max="12811" width="9" style="19" customWidth="1"/>
    <col min="12812" max="12812" width="7" style="19" customWidth="1"/>
    <col min="12813" max="12813" width="6.21875" style="19" customWidth="1"/>
    <col min="12814" max="13057" width="9.21875" style="19"/>
    <col min="13058" max="13058" width="11.44140625" style="19" customWidth="1"/>
    <col min="13059" max="13060" width="12.21875" style="19" customWidth="1"/>
    <col min="13061" max="13061" width="15.5546875" style="19" customWidth="1"/>
    <col min="13062" max="13062" width="1.77734375" style="19" customWidth="1"/>
    <col min="13063" max="13063" width="12.77734375" style="19" customWidth="1"/>
    <col min="13064" max="13064" width="12.44140625" style="19" bestFit="1" customWidth="1"/>
    <col min="13065" max="13065" width="6.5546875" style="19" customWidth="1"/>
    <col min="13066" max="13066" width="15.21875" style="19" customWidth="1"/>
    <col min="13067" max="13067" width="9" style="19" customWidth="1"/>
    <col min="13068" max="13068" width="7" style="19" customWidth="1"/>
    <col min="13069" max="13069" width="6.21875" style="19" customWidth="1"/>
    <col min="13070" max="13313" width="9.21875" style="19"/>
    <col min="13314" max="13314" width="11.44140625" style="19" customWidth="1"/>
    <col min="13315" max="13316" width="12.21875" style="19" customWidth="1"/>
    <col min="13317" max="13317" width="15.5546875" style="19" customWidth="1"/>
    <col min="13318" max="13318" width="1.77734375" style="19" customWidth="1"/>
    <col min="13319" max="13319" width="12.77734375" style="19" customWidth="1"/>
    <col min="13320" max="13320" width="12.44140625" style="19" bestFit="1" customWidth="1"/>
    <col min="13321" max="13321" width="6.5546875" style="19" customWidth="1"/>
    <col min="13322" max="13322" width="15.21875" style="19" customWidth="1"/>
    <col min="13323" max="13323" width="9" style="19" customWidth="1"/>
    <col min="13324" max="13324" width="7" style="19" customWidth="1"/>
    <col min="13325" max="13325" width="6.21875" style="19" customWidth="1"/>
    <col min="13326" max="13569" width="9.21875" style="19"/>
    <col min="13570" max="13570" width="11.44140625" style="19" customWidth="1"/>
    <col min="13571" max="13572" width="12.21875" style="19" customWidth="1"/>
    <col min="13573" max="13573" width="15.5546875" style="19" customWidth="1"/>
    <col min="13574" max="13574" width="1.77734375" style="19" customWidth="1"/>
    <col min="13575" max="13575" width="12.77734375" style="19" customWidth="1"/>
    <col min="13576" max="13576" width="12.44140625" style="19" bestFit="1" customWidth="1"/>
    <col min="13577" max="13577" width="6.5546875" style="19" customWidth="1"/>
    <col min="13578" max="13578" width="15.21875" style="19" customWidth="1"/>
    <col min="13579" max="13579" width="9" style="19" customWidth="1"/>
    <col min="13580" max="13580" width="7" style="19" customWidth="1"/>
    <col min="13581" max="13581" width="6.21875" style="19" customWidth="1"/>
    <col min="13582" max="13825" width="9.21875" style="19"/>
    <col min="13826" max="13826" width="11.44140625" style="19" customWidth="1"/>
    <col min="13827" max="13828" width="12.21875" style="19" customWidth="1"/>
    <col min="13829" max="13829" width="15.5546875" style="19" customWidth="1"/>
    <col min="13830" max="13830" width="1.77734375" style="19" customWidth="1"/>
    <col min="13831" max="13831" width="12.77734375" style="19" customWidth="1"/>
    <col min="13832" max="13832" width="12.44140625" style="19" bestFit="1" customWidth="1"/>
    <col min="13833" max="13833" width="6.5546875" style="19" customWidth="1"/>
    <col min="13834" max="13834" width="15.21875" style="19" customWidth="1"/>
    <col min="13835" max="13835" width="9" style="19" customWidth="1"/>
    <col min="13836" max="13836" width="7" style="19" customWidth="1"/>
    <col min="13837" max="13837" width="6.21875" style="19" customWidth="1"/>
    <col min="13838" max="14081" width="9.21875" style="19"/>
    <col min="14082" max="14082" width="11.44140625" style="19" customWidth="1"/>
    <col min="14083" max="14084" width="12.21875" style="19" customWidth="1"/>
    <col min="14085" max="14085" width="15.5546875" style="19" customWidth="1"/>
    <col min="14086" max="14086" width="1.77734375" style="19" customWidth="1"/>
    <col min="14087" max="14087" width="12.77734375" style="19" customWidth="1"/>
    <col min="14088" max="14088" width="12.44140625" style="19" bestFit="1" customWidth="1"/>
    <col min="14089" max="14089" width="6.5546875" style="19" customWidth="1"/>
    <col min="14090" max="14090" width="15.21875" style="19" customWidth="1"/>
    <col min="14091" max="14091" width="9" style="19" customWidth="1"/>
    <col min="14092" max="14092" width="7" style="19" customWidth="1"/>
    <col min="14093" max="14093" width="6.21875" style="19" customWidth="1"/>
    <col min="14094" max="14337" width="9.21875" style="19"/>
    <col min="14338" max="14338" width="11.44140625" style="19" customWidth="1"/>
    <col min="14339" max="14340" width="12.21875" style="19" customWidth="1"/>
    <col min="14341" max="14341" width="15.5546875" style="19" customWidth="1"/>
    <col min="14342" max="14342" width="1.77734375" style="19" customWidth="1"/>
    <col min="14343" max="14343" width="12.77734375" style="19" customWidth="1"/>
    <col min="14344" max="14344" width="12.44140625" style="19" bestFit="1" customWidth="1"/>
    <col min="14345" max="14345" width="6.5546875" style="19" customWidth="1"/>
    <col min="14346" max="14346" width="15.21875" style="19" customWidth="1"/>
    <col min="14347" max="14347" width="9" style="19" customWidth="1"/>
    <col min="14348" max="14348" width="7" style="19" customWidth="1"/>
    <col min="14349" max="14349" width="6.21875" style="19" customWidth="1"/>
    <col min="14350" max="14593" width="9.21875" style="19"/>
    <col min="14594" max="14594" width="11.44140625" style="19" customWidth="1"/>
    <col min="14595" max="14596" width="12.21875" style="19" customWidth="1"/>
    <col min="14597" max="14597" width="15.5546875" style="19" customWidth="1"/>
    <col min="14598" max="14598" width="1.77734375" style="19" customWidth="1"/>
    <col min="14599" max="14599" width="12.77734375" style="19" customWidth="1"/>
    <col min="14600" max="14600" width="12.44140625" style="19" bestFit="1" customWidth="1"/>
    <col min="14601" max="14601" width="6.5546875" style="19" customWidth="1"/>
    <col min="14602" max="14602" width="15.21875" style="19" customWidth="1"/>
    <col min="14603" max="14603" width="9" style="19" customWidth="1"/>
    <col min="14604" max="14604" width="7" style="19" customWidth="1"/>
    <col min="14605" max="14605" width="6.21875" style="19" customWidth="1"/>
    <col min="14606" max="14849" width="9.21875" style="19"/>
    <col min="14850" max="14850" width="11.44140625" style="19" customWidth="1"/>
    <col min="14851" max="14852" width="12.21875" style="19" customWidth="1"/>
    <col min="14853" max="14853" width="15.5546875" style="19" customWidth="1"/>
    <col min="14854" max="14854" width="1.77734375" style="19" customWidth="1"/>
    <col min="14855" max="14855" width="12.77734375" style="19" customWidth="1"/>
    <col min="14856" max="14856" width="12.44140625" style="19" bestFit="1" customWidth="1"/>
    <col min="14857" max="14857" width="6.5546875" style="19" customWidth="1"/>
    <col min="14858" max="14858" width="15.21875" style="19" customWidth="1"/>
    <col min="14859" max="14859" width="9" style="19" customWidth="1"/>
    <col min="14860" max="14860" width="7" style="19" customWidth="1"/>
    <col min="14861" max="14861" width="6.21875" style="19" customWidth="1"/>
    <col min="14862" max="15105" width="9.21875" style="19"/>
    <col min="15106" max="15106" width="11.44140625" style="19" customWidth="1"/>
    <col min="15107" max="15108" width="12.21875" style="19" customWidth="1"/>
    <col min="15109" max="15109" width="15.5546875" style="19" customWidth="1"/>
    <col min="15110" max="15110" width="1.77734375" style="19" customWidth="1"/>
    <col min="15111" max="15111" width="12.77734375" style="19" customWidth="1"/>
    <col min="15112" max="15112" width="12.44140625" style="19" bestFit="1" customWidth="1"/>
    <col min="15113" max="15113" width="6.5546875" style="19" customWidth="1"/>
    <col min="15114" max="15114" width="15.21875" style="19" customWidth="1"/>
    <col min="15115" max="15115" width="9" style="19" customWidth="1"/>
    <col min="15116" max="15116" width="7" style="19" customWidth="1"/>
    <col min="15117" max="15117" width="6.21875" style="19" customWidth="1"/>
    <col min="15118" max="15361" width="9.21875" style="19"/>
    <col min="15362" max="15362" width="11.44140625" style="19" customWidth="1"/>
    <col min="15363" max="15364" width="12.21875" style="19" customWidth="1"/>
    <col min="15365" max="15365" width="15.5546875" style="19" customWidth="1"/>
    <col min="15366" max="15366" width="1.77734375" style="19" customWidth="1"/>
    <col min="15367" max="15367" width="12.77734375" style="19" customWidth="1"/>
    <col min="15368" max="15368" width="12.44140625" style="19" bestFit="1" customWidth="1"/>
    <col min="15369" max="15369" width="6.5546875" style="19" customWidth="1"/>
    <col min="15370" max="15370" width="15.21875" style="19" customWidth="1"/>
    <col min="15371" max="15371" width="9" style="19" customWidth="1"/>
    <col min="15372" max="15372" width="7" style="19" customWidth="1"/>
    <col min="15373" max="15373" width="6.21875" style="19" customWidth="1"/>
    <col min="15374" max="15617" width="9.21875" style="19"/>
    <col min="15618" max="15618" width="11.44140625" style="19" customWidth="1"/>
    <col min="15619" max="15620" width="12.21875" style="19" customWidth="1"/>
    <col min="15621" max="15621" width="15.5546875" style="19" customWidth="1"/>
    <col min="15622" max="15622" width="1.77734375" style="19" customWidth="1"/>
    <col min="15623" max="15623" width="12.77734375" style="19" customWidth="1"/>
    <col min="15624" max="15624" width="12.44140625" style="19" bestFit="1" customWidth="1"/>
    <col min="15625" max="15625" width="6.5546875" style="19" customWidth="1"/>
    <col min="15626" max="15626" width="15.21875" style="19" customWidth="1"/>
    <col min="15627" max="15627" width="9" style="19" customWidth="1"/>
    <col min="15628" max="15628" width="7" style="19" customWidth="1"/>
    <col min="15629" max="15629" width="6.21875" style="19" customWidth="1"/>
    <col min="15630" max="15873" width="9.21875" style="19"/>
    <col min="15874" max="15874" width="11.44140625" style="19" customWidth="1"/>
    <col min="15875" max="15876" width="12.21875" style="19" customWidth="1"/>
    <col min="15877" max="15877" width="15.5546875" style="19" customWidth="1"/>
    <col min="15878" max="15878" width="1.77734375" style="19" customWidth="1"/>
    <col min="15879" max="15879" width="12.77734375" style="19" customWidth="1"/>
    <col min="15880" max="15880" width="12.44140625" style="19" bestFit="1" customWidth="1"/>
    <col min="15881" max="15881" width="6.5546875" style="19" customWidth="1"/>
    <col min="15882" max="15882" width="15.21875" style="19" customWidth="1"/>
    <col min="15883" max="15883" width="9" style="19" customWidth="1"/>
    <col min="15884" max="15884" width="7" style="19" customWidth="1"/>
    <col min="15885" max="15885" width="6.21875" style="19" customWidth="1"/>
    <col min="15886" max="16129" width="9.21875" style="19"/>
    <col min="16130" max="16130" width="11.44140625" style="19" customWidth="1"/>
    <col min="16131" max="16132" width="12.21875" style="19" customWidth="1"/>
    <col min="16133" max="16133" width="15.5546875" style="19" customWidth="1"/>
    <col min="16134" max="16134" width="1.77734375" style="19" customWidth="1"/>
    <col min="16135" max="16135" width="12.77734375" style="19" customWidth="1"/>
    <col min="16136" max="16136" width="12.44140625" style="19" bestFit="1" customWidth="1"/>
    <col min="16137" max="16137" width="6.5546875" style="19" customWidth="1"/>
    <col min="16138" max="16138" width="15.21875" style="19" customWidth="1"/>
    <col min="16139" max="16139" width="9" style="19" customWidth="1"/>
    <col min="16140" max="16140" width="7" style="19" customWidth="1"/>
    <col min="16141" max="16141" width="6.21875" style="19" customWidth="1"/>
    <col min="16142" max="16384" width="9.21875" style="19"/>
  </cols>
  <sheetData>
    <row r="1" spans="1:53" s="21" customFormat="1" ht="12.6" customHeight="1">
      <c r="M1" s="29"/>
      <c r="N1" s="29"/>
    </row>
    <row r="2" spans="1:53" s="14" customFormat="1" ht="60" customHeight="1">
      <c r="A2" s="12"/>
      <c r="B2" s="16"/>
      <c r="C2" s="39"/>
      <c r="D2" s="39"/>
      <c r="E2" s="39"/>
      <c r="F2" s="327" t="s">
        <v>0</v>
      </c>
      <c r="G2" s="328"/>
      <c r="H2" s="328"/>
      <c r="I2" s="328"/>
      <c r="J2" s="17"/>
      <c r="K2" s="18"/>
      <c r="L2" s="40" t="s">
        <v>209</v>
      </c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</row>
    <row r="3" spans="1:53" s="14" customFormat="1" ht="6.6" customHeight="1">
      <c r="A3" s="12"/>
      <c r="B3" s="15"/>
      <c r="C3" s="329"/>
      <c r="D3" s="329"/>
      <c r="E3" s="329"/>
      <c r="F3" s="329"/>
      <c r="G3" s="329"/>
      <c r="H3" s="329"/>
      <c r="I3" s="329"/>
      <c r="J3" s="329"/>
      <c r="K3" s="15"/>
      <c r="L3" s="15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</row>
    <row r="4" spans="1:53" ht="18.75" customHeight="1">
      <c r="B4" s="425" t="s">
        <v>61</v>
      </c>
      <c r="C4" s="426"/>
      <c r="D4" s="426"/>
      <c r="E4" s="427"/>
      <c r="F4" s="19"/>
      <c r="G4" s="428" t="s">
        <v>62</v>
      </c>
      <c r="H4" s="428"/>
      <c r="I4" s="428"/>
      <c r="J4" s="429">
        <f ca="1">NOW()</f>
        <v>45980.639491550923</v>
      </c>
      <c r="K4" s="430"/>
      <c r="L4" s="430"/>
      <c r="O4" s="19" t="s">
        <v>63</v>
      </c>
      <c r="Q4" s="105" t="s">
        <v>101</v>
      </c>
      <c r="R4" s="105" t="s">
        <v>59</v>
      </c>
      <c r="S4" s="105" t="s">
        <v>59</v>
      </c>
    </row>
    <row r="5" spans="1:53" ht="25.05" customHeight="1">
      <c r="B5" s="118" t="s">
        <v>64</v>
      </c>
      <c r="C5" s="92" t="s">
        <v>65</v>
      </c>
      <c r="D5" s="119" t="s">
        <v>66</v>
      </c>
      <c r="E5" s="120" t="s">
        <v>7</v>
      </c>
      <c r="F5" s="19"/>
      <c r="G5" s="431" t="s">
        <v>67</v>
      </c>
      <c r="H5" s="431"/>
      <c r="I5" s="431"/>
      <c r="J5" s="432" t="s">
        <v>101</v>
      </c>
      <c r="K5" s="432"/>
      <c r="L5" s="432"/>
      <c r="O5" s="19" t="s">
        <v>68</v>
      </c>
      <c r="Q5" s="105" t="s">
        <v>95</v>
      </c>
      <c r="R5" s="105" t="s">
        <v>69</v>
      </c>
      <c r="S5" s="105" t="s">
        <v>70</v>
      </c>
    </row>
    <row r="6" spans="1:53" ht="15.75" customHeight="1">
      <c r="B6" s="52">
        <v>5</v>
      </c>
      <c r="C6" s="53">
        <v>0</v>
      </c>
      <c r="D6" s="53">
        <v>0</v>
      </c>
      <c r="E6" s="54">
        <f t="shared" ref="E6:E12" si="0">(C6*B6) + (D6*B6)</f>
        <v>0</v>
      </c>
      <c r="F6" s="19"/>
      <c r="G6" s="416" t="str">
        <f>VLOOKUP($J$5,$Q$4:$S$11,2,FALSE)</f>
        <v xml:space="preserve"> </v>
      </c>
      <c r="H6" s="416"/>
      <c r="I6" s="416"/>
      <c r="J6" s="416"/>
      <c r="K6" s="416" t="str">
        <f>VLOOKUP($J$5,$Q$4:$S$11,3,FALSE)</f>
        <v xml:space="preserve"> </v>
      </c>
      <c r="L6" s="416"/>
      <c r="Q6" s="105" t="s">
        <v>96</v>
      </c>
      <c r="R6" s="105" t="s">
        <v>102</v>
      </c>
      <c r="S6" s="105" t="s">
        <v>59</v>
      </c>
    </row>
    <row r="7" spans="1:53" ht="15.75" customHeight="1">
      <c r="B7" s="52">
        <v>10</v>
      </c>
      <c r="C7" s="53">
        <v>1</v>
      </c>
      <c r="D7" s="53">
        <v>0</v>
      </c>
      <c r="E7" s="54">
        <f t="shared" si="0"/>
        <v>10</v>
      </c>
      <c r="F7" s="19"/>
      <c r="G7" s="416"/>
      <c r="H7" s="416"/>
      <c r="I7" s="416"/>
      <c r="J7" s="416"/>
      <c r="K7" s="416"/>
      <c r="L7" s="416"/>
      <c r="Q7" s="105" t="s">
        <v>97</v>
      </c>
      <c r="R7" s="105" t="s">
        <v>69</v>
      </c>
      <c r="S7" s="105" t="s">
        <v>70</v>
      </c>
    </row>
    <row r="8" spans="1:53" ht="15.75" customHeight="1">
      <c r="B8" s="52">
        <v>20</v>
      </c>
      <c r="C8" s="53">
        <v>0</v>
      </c>
      <c r="D8" s="53">
        <v>0</v>
      </c>
      <c r="E8" s="54">
        <f t="shared" si="0"/>
        <v>0</v>
      </c>
      <c r="F8" s="19"/>
      <c r="G8" s="115"/>
      <c r="H8" s="116"/>
      <c r="I8" s="116"/>
      <c r="J8" s="117"/>
      <c r="K8" s="116"/>
      <c r="L8" s="117"/>
      <c r="Q8" s="105" t="s">
        <v>98</v>
      </c>
      <c r="R8" s="105" t="s">
        <v>102</v>
      </c>
      <c r="S8" s="105" t="s">
        <v>59</v>
      </c>
    </row>
    <row r="9" spans="1:53" ht="15.75" customHeight="1">
      <c r="B9" s="52">
        <v>50</v>
      </c>
      <c r="C9" s="53">
        <v>0</v>
      </c>
      <c r="D9" s="53">
        <v>0</v>
      </c>
      <c r="E9" s="54">
        <f t="shared" si="0"/>
        <v>0</v>
      </c>
      <c r="F9" s="19"/>
      <c r="G9" s="58"/>
      <c r="H9" s="80"/>
      <c r="I9" s="80"/>
      <c r="J9" s="59"/>
      <c r="K9" s="80"/>
      <c r="L9" s="59"/>
      <c r="Q9" s="105" t="s">
        <v>99</v>
      </c>
      <c r="R9" s="105" t="s">
        <v>69</v>
      </c>
      <c r="S9" s="105" t="s">
        <v>70</v>
      </c>
    </row>
    <row r="10" spans="1:53" ht="15.75" customHeight="1">
      <c r="B10" s="52">
        <v>100</v>
      </c>
      <c r="C10" s="53">
        <v>0</v>
      </c>
      <c r="D10" s="53">
        <v>0</v>
      </c>
      <c r="E10" s="54">
        <f t="shared" si="0"/>
        <v>0</v>
      </c>
      <c r="F10" s="19"/>
      <c r="G10" s="58"/>
      <c r="H10" s="80"/>
      <c r="I10" s="80"/>
      <c r="J10" s="59"/>
      <c r="K10" s="80"/>
      <c r="L10" s="59"/>
      <c r="Q10" s="105" t="s">
        <v>100</v>
      </c>
      <c r="R10" s="105" t="s">
        <v>102</v>
      </c>
      <c r="S10" s="105" t="s">
        <v>59</v>
      </c>
    </row>
    <row r="11" spans="1:53" ht="15.75" customHeight="1">
      <c r="B11" s="52">
        <v>200</v>
      </c>
      <c r="C11" s="53">
        <v>0</v>
      </c>
      <c r="D11" s="53">
        <v>1</v>
      </c>
      <c r="E11" s="54">
        <f t="shared" si="0"/>
        <v>200</v>
      </c>
      <c r="F11" s="19"/>
      <c r="G11" s="58"/>
      <c r="H11" s="80"/>
      <c r="I11" s="80"/>
      <c r="J11" s="59"/>
      <c r="K11" s="80"/>
      <c r="L11" s="59"/>
    </row>
    <row r="12" spans="1:53" ht="15.75" customHeight="1">
      <c r="B12" s="52">
        <v>500</v>
      </c>
      <c r="C12" s="53">
        <v>0</v>
      </c>
      <c r="D12" s="53">
        <v>0</v>
      </c>
      <c r="E12" s="54">
        <f t="shared" si="0"/>
        <v>0</v>
      </c>
      <c r="F12" s="19"/>
      <c r="G12" s="58"/>
      <c r="H12" s="80"/>
      <c r="I12" s="80"/>
      <c r="J12" s="59"/>
      <c r="K12" s="80"/>
      <c r="L12" s="59"/>
    </row>
    <row r="13" spans="1:53" s="22" customFormat="1" ht="18.75" customHeight="1">
      <c r="B13" s="390" t="s">
        <v>71</v>
      </c>
      <c r="C13" s="390"/>
      <c r="D13" s="391"/>
      <c r="E13" s="79">
        <f>SUM(E6:E12)</f>
        <v>210</v>
      </c>
      <c r="G13" s="60"/>
      <c r="H13" s="61"/>
      <c r="I13" s="61"/>
      <c r="J13" s="62"/>
      <c r="K13" s="61"/>
      <c r="L13" s="62"/>
      <c r="M13" s="23"/>
      <c r="N13" s="23"/>
    </row>
    <row r="14" spans="1:53" ht="5.0999999999999996" customHeight="1">
      <c r="B14" s="19"/>
      <c r="C14" s="19"/>
      <c r="D14" s="19"/>
      <c r="E14" s="19"/>
      <c r="F14" s="19"/>
      <c r="G14" s="106"/>
      <c r="H14" s="106"/>
      <c r="I14" s="19"/>
      <c r="J14" s="19"/>
      <c r="K14" s="19"/>
      <c r="L14" s="19"/>
    </row>
    <row r="15" spans="1:53" ht="25.05" customHeight="1">
      <c r="B15" s="123" t="s">
        <v>72</v>
      </c>
      <c r="C15" s="92" t="s">
        <v>65</v>
      </c>
      <c r="D15" s="119" t="s">
        <v>66</v>
      </c>
      <c r="E15" s="124" t="s">
        <v>7</v>
      </c>
      <c r="F15" s="19"/>
      <c r="G15" s="412" t="s">
        <v>73</v>
      </c>
      <c r="H15" s="412"/>
      <c r="I15" s="412"/>
      <c r="J15" s="412"/>
      <c r="K15" s="412"/>
      <c r="L15" s="412"/>
    </row>
    <row r="16" spans="1:53" ht="15.75" customHeight="1">
      <c r="B16" s="52">
        <v>0.01</v>
      </c>
      <c r="C16" s="53">
        <v>0</v>
      </c>
      <c r="D16" s="53">
        <v>0</v>
      </c>
      <c r="E16" s="54">
        <f>(C16*B16) + (D16*B16)</f>
        <v>0</v>
      </c>
      <c r="F16" s="19"/>
      <c r="G16" s="396" t="s">
        <v>74</v>
      </c>
      <c r="H16" s="396"/>
      <c r="I16" s="396"/>
      <c r="J16" s="396"/>
      <c r="K16" s="413">
        <f>+E26</f>
        <v>210</v>
      </c>
      <c r="L16" s="413"/>
    </row>
    <row r="17" spans="2:14" ht="15.75" customHeight="1">
      <c r="B17" s="52">
        <v>0.02</v>
      </c>
      <c r="C17" s="53">
        <v>0</v>
      </c>
      <c r="D17" s="53">
        <v>0</v>
      </c>
      <c r="E17" s="54">
        <f t="shared" ref="E17:E23" si="1">(C17*B17) + (D17*B17)</f>
        <v>0</v>
      </c>
      <c r="F17" s="19"/>
      <c r="G17" s="396" t="s">
        <v>75</v>
      </c>
      <c r="H17" s="396"/>
      <c r="I17" s="396"/>
      <c r="J17" s="396"/>
      <c r="K17" s="397">
        <v>220</v>
      </c>
      <c r="L17" s="397">
        <v>250</v>
      </c>
    </row>
    <row r="18" spans="2:14" ht="15.75" customHeight="1">
      <c r="B18" s="52">
        <v>0.05</v>
      </c>
      <c r="C18" s="53">
        <v>0</v>
      </c>
      <c r="D18" s="53">
        <v>0</v>
      </c>
      <c r="E18" s="54">
        <f t="shared" si="1"/>
        <v>0</v>
      </c>
      <c r="F18" s="19"/>
      <c r="G18" s="396" t="s">
        <v>76</v>
      </c>
      <c r="H18" s="396"/>
      <c r="I18" s="396"/>
      <c r="J18" s="396"/>
      <c r="K18" s="398">
        <f>+K16-K17</f>
        <v>-10</v>
      </c>
      <c r="L18" s="398"/>
    </row>
    <row r="19" spans="2:14" ht="15.75" customHeight="1">
      <c r="B19" s="52">
        <v>0.1</v>
      </c>
      <c r="C19" s="53">
        <v>0</v>
      </c>
      <c r="D19" s="53">
        <v>0</v>
      </c>
      <c r="E19" s="54">
        <f t="shared" si="1"/>
        <v>0</v>
      </c>
      <c r="F19" s="19"/>
      <c r="G19" s="399"/>
      <c r="H19" s="399"/>
      <c r="I19" s="399"/>
      <c r="J19" s="399"/>
      <c r="K19" s="399"/>
      <c r="L19" s="24"/>
    </row>
    <row r="20" spans="2:14" ht="15.75" customHeight="1">
      <c r="B20" s="52">
        <v>0.2</v>
      </c>
      <c r="C20" s="53">
        <v>0</v>
      </c>
      <c r="D20" s="53">
        <v>0</v>
      </c>
      <c r="E20" s="54">
        <f t="shared" si="1"/>
        <v>0</v>
      </c>
      <c r="F20" s="19"/>
      <c r="G20" s="400" t="s">
        <v>77</v>
      </c>
      <c r="H20" s="401"/>
      <c r="I20" s="402"/>
      <c r="J20" s="68"/>
      <c r="K20" s="69"/>
      <c r="L20" s="70"/>
    </row>
    <row r="21" spans="2:14" ht="15.75" customHeight="1">
      <c r="B21" s="52">
        <v>0.5</v>
      </c>
      <c r="C21" s="53">
        <v>0</v>
      </c>
      <c r="D21" s="53">
        <v>0</v>
      </c>
      <c r="E21" s="54">
        <f t="shared" si="1"/>
        <v>0</v>
      </c>
      <c r="F21" s="19"/>
      <c r="G21" s="403"/>
      <c r="H21" s="404"/>
      <c r="I21" s="405"/>
      <c r="J21" s="71"/>
      <c r="K21" s="71"/>
      <c r="L21" s="72"/>
    </row>
    <row r="22" spans="2:14" ht="15.75" customHeight="1">
      <c r="B22" s="52">
        <v>1</v>
      </c>
      <c r="C22" s="53">
        <v>0</v>
      </c>
      <c r="D22" s="53">
        <v>0</v>
      </c>
      <c r="E22" s="54">
        <f t="shared" si="1"/>
        <v>0</v>
      </c>
      <c r="F22" s="19"/>
      <c r="G22" s="73"/>
      <c r="H22" s="71"/>
      <c r="I22" s="74"/>
      <c r="J22" s="71"/>
      <c r="K22" s="71"/>
      <c r="L22" s="72"/>
    </row>
    <row r="23" spans="2:14" ht="15.75" customHeight="1">
      <c r="B23" s="52">
        <v>2</v>
      </c>
      <c r="C23" s="53">
        <v>0</v>
      </c>
      <c r="D23" s="53">
        <v>0</v>
      </c>
      <c r="E23" s="54">
        <f t="shared" si="1"/>
        <v>0</v>
      </c>
      <c r="F23" s="19"/>
      <c r="G23" s="73"/>
      <c r="H23" s="71"/>
      <c r="I23" s="71"/>
      <c r="J23" s="71"/>
      <c r="K23" s="71"/>
      <c r="L23" s="72"/>
    </row>
    <row r="24" spans="2:14" s="22" customFormat="1" ht="18.75" customHeight="1">
      <c r="B24" s="390" t="s">
        <v>78</v>
      </c>
      <c r="C24" s="390"/>
      <c r="D24" s="391"/>
      <c r="E24" s="79">
        <f>SUM(E16:E23)</f>
        <v>0</v>
      </c>
      <c r="G24" s="73"/>
      <c r="H24" s="71"/>
      <c r="I24" s="71"/>
      <c r="J24" s="71"/>
      <c r="K24" s="71"/>
      <c r="L24" s="72"/>
      <c r="M24" s="23"/>
      <c r="N24" s="23"/>
    </row>
    <row r="25" spans="2:14" ht="5.0999999999999996" customHeight="1">
      <c r="B25" s="121"/>
      <c r="C25" s="19"/>
      <c r="D25" s="19"/>
      <c r="E25" s="122"/>
      <c r="F25" s="19"/>
      <c r="G25" s="73"/>
      <c r="H25" s="71"/>
      <c r="I25" s="71"/>
      <c r="J25" s="71"/>
      <c r="K25" s="71"/>
      <c r="L25" s="72"/>
    </row>
    <row r="26" spans="2:14" ht="18.75" customHeight="1">
      <c r="B26" s="433" t="s">
        <v>79</v>
      </c>
      <c r="C26" s="434"/>
      <c r="D26" s="435"/>
      <c r="E26" s="78">
        <f>E13+E24</f>
        <v>210</v>
      </c>
      <c r="F26" s="19"/>
      <c r="G26" s="75"/>
      <c r="H26" s="76"/>
      <c r="I26" s="76"/>
      <c r="J26" s="395"/>
      <c r="K26" s="395"/>
      <c r="L26" s="77"/>
    </row>
    <row r="27" spans="2:14" ht="10.050000000000001" customHeight="1">
      <c r="B27" s="28"/>
      <c r="C27" s="28"/>
      <c r="D27" s="28"/>
      <c r="E27" s="21"/>
      <c r="F27" s="29"/>
      <c r="G27" s="30"/>
      <c r="H27" s="30"/>
      <c r="I27" s="30"/>
      <c r="J27" s="30"/>
      <c r="K27" s="30"/>
      <c r="L27" s="30"/>
    </row>
    <row r="28" spans="2:14" s="20" customFormat="1" ht="18.75" customHeight="1">
      <c r="B28" s="365" t="s">
        <v>198</v>
      </c>
      <c r="C28" s="366"/>
      <c r="D28" s="366"/>
      <c r="E28" s="366"/>
      <c r="F28" s="366"/>
      <c r="G28" s="366"/>
      <c r="H28" s="366"/>
      <c r="I28" s="366"/>
      <c r="J28" s="366"/>
      <c r="K28" s="366"/>
      <c r="L28" s="367"/>
    </row>
    <row r="29" spans="2:14" s="20" customFormat="1" ht="16.5" customHeight="1">
      <c r="B29" s="417" t="s">
        <v>80</v>
      </c>
      <c r="C29" s="418"/>
      <c r="D29" s="418"/>
      <c r="E29" s="125" t="s">
        <v>81</v>
      </c>
      <c r="F29" s="418" t="s">
        <v>23</v>
      </c>
      <c r="G29" s="418"/>
      <c r="H29" s="420" t="s">
        <v>76</v>
      </c>
      <c r="I29" s="421"/>
      <c r="J29" s="422"/>
      <c r="K29" s="418" t="s">
        <v>77</v>
      </c>
      <c r="L29" s="419"/>
    </row>
    <row r="30" spans="2:14" s="20" customFormat="1" ht="15.75" customHeight="1">
      <c r="B30" s="354" t="s">
        <v>82</v>
      </c>
      <c r="C30" s="354"/>
      <c r="D30" s="355"/>
      <c r="E30" s="81">
        <v>0</v>
      </c>
      <c r="F30" s="356">
        <v>0</v>
      </c>
      <c r="G30" s="356"/>
      <c r="H30" s="364">
        <f>+E30-F30</f>
        <v>0</v>
      </c>
      <c r="I30" s="364"/>
      <c r="J30" s="364"/>
      <c r="K30" s="357" t="str">
        <f>IF(H30&lt;&gt;0,"Explicar","")</f>
        <v/>
      </c>
      <c r="L30" s="357"/>
    </row>
    <row r="31" spans="2:14" s="20" customFormat="1" ht="15.75" customHeight="1">
      <c r="B31" s="354" t="s">
        <v>83</v>
      </c>
      <c r="C31" s="354"/>
      <c r="D31" s="355"/>
      <c r="E31" s="82">
        <v>15</v>
      </c>
      <c r="F31" s="374">
        <v>20</v>
      </c>
      <c r="G31" s="374"/>
      <c r="H31" s="375">
        <f>+E31-F31</f>
        <v>-5</v>
      </c>
      <c r="I31" s="375"/>
      <c r="J31" s="375"/>
      <c r="K31" s="357" t="str">
        <f>IF(H31&lt;&gt;0,"Explicar","")</f>
        <v>Explicar</v>
      </c>
      <c r="L31" s="357"/>
    </row>
    <row r="32" spans="2:14" s="20" customFormat="1" ht="15.75" customHeight="1">
      <c r="B32" s="354" t="s">
        <v>84</v>
      </c>
      <c r="C32" s="354"/>
      <c r="D32" s="355"/>
      <c r="E32" s="83">
        <v>0</v>
      </c>
      <c r="F32" s="373">
        <v>0</v>
      </c>
      <c r="G32" s="373"/>
      <c r="H32" s="376">
        <f>+E32-F32</f>
        <v>0</v>
      </c>
      <c r="I32" s="376"/>
      <c r="J32" s="376"/>
      <c r="K32" s="357" t="str">
        <f>IF(H32&lt;&gt;0,"Explicar","")</f>
        <v/>
      </c>
      <c r="L32" s="357"/>
    </row>
    <row r="33" spans="2:40" s="20" customFormat="1" ht="15.75" customHeight="1">
      <c r="B33" s="354" t="s">
        <v>85</v>
      </c>
      <c r="C33" s="354"/>
      <c r="D33" s="355"/>
      <c r="E33" s="84">
        <v>0</v>
      </c>
      <c r="F33" s="371">
        <v>0</v>
      </c>
      <c r="G33" s="371"/>
      <c r="H33" s="372">
        <f>+E33-F33</f>
        <v>0</v>
      </c>
      <c r="I33" s="372"/>
      <c r="J33" s="372"/>
      <c r="K33" s="357" t="str">
        <f>IF(H33&lt;&gt;0,"Explicar","")</f>
        <v/>
      </c>
      <c r="L33" s="357"/>
    </row>
    <row r="34" spans="2:40" s="20" customFormat="1" ht="10.050000000000001" customHeight="1">
      <c r="B34" s="107"/>
      <c r="C34" s="107"/>
      <c r="D34" s="107"/>
      <c r="E34" s="108"/>
      <c r="F34" s="108"/>
      <c r="G34" s="108"/>
      <c r="H34" s="108"/>
      <c r="I34" s="108"/>
      <c r="J34" s="108"/>
      <c r="K34" s="31"/>
      <c r="L34" s="31"/>
    </row>
    <row r="35" spans="2:40" ht="18.75" customHeight="1">
      <c r="B35" s="351" t="s">
        <v>86</v>
      </c>
      <c r="C35" s="352"/>
      <c r="D35" s="352"/>
      <c r="E35" s="352"/>
      <c r="F35" s="352"/>
      <c r="G35" s="352"/>
      <c r="H35" s="352"/>
      <c r="I35" s="352"/>
      <c r="J35" s="352"/>
      <c r="K35" s="352"/>
      <c r="L35" s="353"/>
    </row>
    <row r="36" spans="2:40" ht="16.5" customHeight="1">
      <c r="B36" s="358" t="s">
        <v>87</v>
      </c>
      <c r="C36" s="359"/>
      <c r="D36" s="423"/>
      <c r="E36" s="49" t="s">
        <v>81</v>
      </c>
      <c r="F36" s="359" t="s">
        <v>23</v>
      </c>
      <c r="G36" s="359"/>
      <c r="H36" s="360" t="s">
        <v>76</v>
      </c>
      <c r="I36" s="361"/>
      <c r="J36" s="436"/>
      <c r="K36" s="359" t="s">
        <v>77</v>
      </c>
      <c r="L36" s="424"/>
    </row>
    <row r="37" spans="2:40" ht="15.75" customHeight="1">
      <c r="B37" s="354" t="s">
        <v>191</v>
      </c>
      <c r="C37" s="354"/>
      <c r="D37" s="355"/>
      <c r="E37" s="90">
        <v>5</v>
      </c>
      <c r="F37" s="415">
        <v>0</v>
      </c>
      <c r="G37" s="415"/>
      <c r="H37" s="398">
        <f>+E37-F37</f>
        <v>5</v>
      </c>
      <c r="I37" s="398"/>
      <c r="J37" s="398"/>
      <c r="K37" s="357" t="str">
        <f>IF(H37&lt;&gt;0,"Explicar","")</f>
        <v>Explicar</v>
      </c>
      <c r="L37" s="357"/>
    </row>
    <row r="38" spans="2:40" ht="15.75" customHeight="1">
      <c r="B38" s="354" t="s">
        <v>105</v>
      </c>
      <c r="C38" s="354"/>
      <c r="D38" s="355"/>
      <c r="E38" s="90">
        <v>15</v>
      </c>
      <c r="F38" s="415">
        <v>20</v>
      </c>
      <c r="G38" s="415"/>
      <c r="H38" s="398">
        <f>+E38-F38</f>
        <v>-5</v>
      </c>
      <c r="I38" s="398"/>
      <c r="J38" s="398"/>
      <c r="K38" s="357" t="str">
        <f>IF(H38&lt;&gt;0,"Explicar","")</f>
        <v>Explicar</v>
      </c>
      <c r="L38" s="357"/>
    </row>
    <row r="39" spans="2:40" ht="15.75" customHeight="1">
      <c r="B39" s="354" t="s">
        <v>105</v>
      </c>
      <c r="C39" s="354"/>
      <c r="D39" s="355"/>
      <c r="E39" s="90">
        <v>0</v>
      </c>
      <c r="F39" s="415">
        <v>0</v>
      </c>
      <c r="G39" s="415"/>
      <c r="H39" s="398">
        <f>+E39-F39</f>
        <v>0</v>
      </c>
      <c r="I39" s="398"/>
      <c r="J39" s="398"/>
      <c r="K39" s="357" t="str">
        <f>IF(H39&lt;&gt;0,"Explicar","")</f>
        <v/>
      </c>
      <c r="L39" s="357"/>
    </row>
    <row r="40" spans="2:40" ht="10.050000000000001" customHeight="1">
      <c r="B40" s="109"/>
      <c r="C40" s="109"/>
      <c r="D40" s="109"/>
      <c r="E40" s="110"/>
      <c r="F40" s="110"/>
      <c r="G40" s="110"/>
      <c r="H40" s="110"/>
      <c r="I40" s="110"/>
      <c r="J40" s="110"/>
      <c r="K40" s="32"/>
      <c r="L40" s="32"/>
    </row>
    <row r="41" spans="2:40" ht="18.75" customHeight="1">
      <c r="B41" s="351" t="s">
        <v>106</v>
      </c>
      <c r="C41" s="352"/>
      <c r="D41" s="352"/>
      <c r="E41" s="352"/>
      <c r="F41" s="352"/>
      <c r="G41" s="352"/>
      <c r="H41" s="352"/>
      <c r="I41" s="352"/>
      <c r="J41" s="352"/>
      <c r="K41" s="352"/>
      <c r="L41" s="353"/>
    </row>
    <row r="42" spans="2:40" ht="16.5" customHeight="1">
      <c r="B42" s="358" t="s">
        <v>107</v>
      </c>
      <c r="C42" s="359"/>
      <c r="D42" s="359"/>
      <c r="E42" s="49" t="s">
        <v>23</v>
      </c>
      <c r="F42" s="360" t="s">
        <v>189</v>
      </c>
      <c r="G42" s="361"/>
      <c r="H42" s="361"/>
      <c r="I42" s="361"/>
      <c r="J42" s="361"/>
      <c r="K42" s="361"/>
      <c r="L42" s="362"/>
      <c r="M42" s="20" t="s">
        <v>188</v>
      </c>
    </row>
    <row r="43" spans="2:40" ht="15.75" customHeight="1">
      <c r="B43" s="332" t="s">
        <v>60</v>
      </c>
      <c r="C43" s="332"/>
      <c r="D43" s="333"/>
      <c r="E43" s="90">
        <v>5</v>
      </c>
      <c r="F43" s="363"/>
      <c r="G43" s="363"/>
      <c r="H43" s="363"/>
      <c r="I43" s="363"/>
      <c r="J43" s="363"/>
      <c r="K43" s="363"/>
      <c r="L43" s="363"/>
    </row>
    <row r="44" spans="2:40" ht="15.75" customHeight="1">
      <c r="B44" s="332" t="s">
        <v>197</v>
      </c>
      <c r="C44" s="332"/>
      <c r="D44" s="333"/>
      <c r="E44" s="90">
        <v>0</v>
      </c>
      <c r="F44" s="363"/>
      <c r="G44" s="363"/>
      <c r="H44" s="363"/>
      <c r="I44" s="363"/>
      <c r="J44" s="363"/>
      <c r="K44" s="363"/>
      <c r="L44" s="363"/>
    </row>
    <row r="45" spans="2:40" ht="15.75" customHeight="1">
      <c r="B45" s="332" t="s">
        <v>192</v>
      </c>
      <c r="C45" s="332"/>
      <c r="D45" s="333"/>
      <c r="E45" s="90">
        <v>0</v>
      </c>
      <c r="F45" s="363"/>
      <c r="G45" s="363"/>
      <c r="H45" s="363"/>
      <c r="I45" s="363"/>
      <c r="J45" s="363"/>
      <c r="K45" s="363"/>
      <c r="L45" s="363"/>
    </row>
    <row r="46" spans="2:40" ht="15.75" customHeight="1">
      <c r="B46" s="354" t="s">
        <v>105</v>
      </c>
      <c r="C46" s="354"/>
      <c r="D46" s="355"/>
      <c r="E46" s="90">
        <v>15</v>
      </c>
      <c r="F46" s="363"/>
      <c r="G46" s="363"/>
      <c r="H46" s="363"/>
      <c r="I46" s="363"/>
      <c r="J46" s="363"/>
      <c r="K46" s="363"/>
      <c r="L46" s="363"/>
    </row>
    <row r="47" spans="2:40" ht="11.55" customHeight="1">
      <c r="B47" s="28"/>
      <c r="C47" s="28"/>
      <c r="D47" s="28"/>
      <c r="E47" s="21"/>
      <c r="F47" s="29"/>
      <c r="G47" s="30"/>
      <c r="H47" s="30"/>
      <c r="I47" s="30"/>
      <c r="J47" s="30"/>
      <c r="K47" s="349"/>
      <c r="L47" s="350"/>
    </row>
    <row r="48" spans="2:40" s="36" customFormat="1" ht="18.75" customHeight="1">
      <c r="B48" s="351" t="s">
        <v>88</v>
      </c>
      <c r="C48" s="352"/>
      <c r="D48" s="352"/>
      <c r="E48" s="352"/>
      <c r="F48" s="352"/>
      <c r="G48" s="352"/>
      <c r="H48" s="352"/>
      <c r="I48" s="352"/>
      <c r="J48" s="352"/>
      <c r="K48" s="352"/>
      <c r="L48" s="353"/>
      <c r="M48" s="34"/>
      <c r="N48" s="34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</row>
    <row r="49" spans="2:40" s="36" customFormat="1" ht="38.4" customHeight="1">
      <c r="B49" s="358" t="s">
        <v>89</v>
      </c>
      <c r="C49" s="359"/>
      <c r="D49" s="423"/>
      <c r="E49" s="49" t="s">
        <v>34</v>
      </c>
      <c r="F49" s="359" t="s">
        <v>183</v>
      </c>
      <c r="G49" s="359"/>
      <c r="H49" s="49" t="s">
        <v>182</v>
      </c>
      <c r="I49" s="49" t="s">
        <v>90</v>
      </c>
      <c r="J49" s="49" t="s">
        <v>23</v>
      </c>
      <c r="K49" s="49" t="s">
        <v>76</v>
      </c>
      <c r="L49" s="126" t="s">
        <v>91</v>
      </c>
      <c r="M49" s="34"/>
      <c r="N49" s="34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</row>
    <row r="50" spans="2:40" s="36" customFormat="1" ht="15.75" customHeight="1">
      <c r="B50" s="414" t="s">
        <v>38</v>
      </c>
      <c r="C50" s="414"/>
      <c r="D50" s="414"/>
      <c r="E50" s="127">
        <v>0</v>
      </c>
      <c r="F50" s="437"/>
      <c r="G50" s="437"/>
      <c r="H50" s="128"/>
      <c r="I50" s="128"/>
      <c r="J50" s="127">
        <v>0</v>
      </c>
      <c r="K50" s="129">
        <f>+J50-I50-H50-F50-E50</f>
        <v>0</v>
      </c>
      <c r="L50" s="130"/>
      <c r="M50" s="37"/>
      <c r="N50" s="37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</row>
    <row r="51" spans="2:40" s="36" customFormat="1" ht="15.75" customHeight="1">
      <c r="B51" s="414" t="s">
        <v>186</v>
      </c>
      <c r="C51" s="414"/>
      <c r="D51" s="414"/>
      <c r="E51" s="127">
        <v>0</v>
      </c>
      <c r="F51" s="437"/>
      <c r="G51" s="437"/>
      <c r="H51" s="128"/>
      <c r="I51" s="128"/>
      <c r="J51" s="127">
        <v>0</v>
      </c>
      <c r="K51" s="129">
        <f t="shared" ref="K51:K63" si="2">+J51-I51-H51-F51-E51</f>
        <v>0</v>
      </c>
      <c r="L51" s="130"/>
      <c r="M51" s="34"/>
      <c r="N51" s="34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</row>
    <row r="52" spans="2:40" s="36" customFormat="1" ht="15.75" customHeight="1">
      <c r="B52" s="414" t="s">
        <v>184</v>
      </c>
      <c r="C52" s="414"/>
      <c r="D52" s="414"/>
      <c r="E52" s="128"/>
      <c r="F52" s="415">
        <v>0</v>
      </c>
      <c r="G52" s="415"/>
      <c r="H52" s="128"/>
      <c r="I52" s="128"/>
      <c r="J52" s="127">
        <v>0</v>
      </c>
      <c r="K52" s="129">
        <f>+J52-I52-H52-F52-E52</f>
        <v>0</v>
      </c>
      <c r="L52" s="130"/>
      <c r="M52" s="34"/>
      <c r="N52" s="34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</row>
    <row r="53" spans="2:40" s="36" customFormat="1" ht="15.75" customHeight="1">
      <c r="B53" s="414" t="s">
        <v>185</v>
      </c>
      <c r="C53" s="414"/>
      <c r="D53" s="414"/>
      <c r="E53" s="128"/>
      <c r="F53" s="415">
        <v>0</v>
      </c>
      <c r="G53" s="415"/>
      <c r="H53" s="128"/>
      <c r="I53" s="128"/>
      <c r="J53" s="127">
        <v>0</v>
      </c>
      <c r="K53" s="129">
        <f>+J53-I53-H53-F53-E53</f>
        <v>0</v>
      </c>
      <c r="L53" s="130"/>
      <c r="M53" s="34"/>
      <c r="N53" s="34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</row>
    <row r="54" spans="2:40" s="36" customFormat="1" ht="15.75" customHeight="1">
      <c r="B54" s="414" t="s">
        <v>39</v>
      </c>
      <c r="C54" s="414"/>
      <c r="D54" s="414"/>
      <c r="E54" s="128"/>
      <c r="F54" s="437"/>
      <c r="G54" s="437"/>
      <c r="H54" s="127">
        <v>0</v>
      </c>
      <c r="I54" s="127">
        <v>0</v>
      </c>
      <c r="J54" s="127">
        <v>0</v>
      </c>
      <c r="K54" s="129">
        <f t="shared" si="2"/>
        <v>0</v>
      </c>
      <c r="L54" s="131" t="s">
        <v>63</v>
      </c>
      <c r="M54" s="34"/>
      <c r="N54" s="34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</row>
    <row r="55" spans="2:40" s="36" customFormat="1" ht="15.75" customHeight="1">
      <c r="B55" s="414" t="s">
        <v>40</v>
      </c>
      <c r="C55" s="414"/>
      <c r="D55" s="414"/>
      <c r="E55" s="128"/>
      <c r="F55" s="437"/>
      <c r="G55" s="437"/>
      <c r="H55" s="127">
        <v>0</v>
      </c>
      <c r="I55" s="127">
        <v>0</v>
      </c>
      <c r="J55" s="127">
        <v>0</v>
      </c>
      <c r="K55" s="129">
        <f t="shared" si="2"/>
        <v>0</v>
      </c>
      <c r="L55" s="131" t="s">
        <v>63</v>
      </c>
      <c r="M55" s="34"/>
      <c r="N55" s="34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</row>
    <row r="56" spans="2:40" s="36" customFormat="1" ht="15.75" customHeight="1">
      <c r="B56" s="414" t="s">
        <v>41</v>
      </c>
      <c r="C56" s="414"/>
      <c r="D56" s="414"/>
      <c r="E56" s="128"/>
      <c r="F56" s="437"/>
      <c r="G56" s="437"/>
      <c r="H56" s="127">
        <v>0</v>
      </c>
      <c r="I56" s="127">
        <v>0</v>
      </c>
      <c r="J56" s="127">
        <v>0</v>
      </c>
      <c r="K56" s="129">
        <f t="shared" si="2"/>
        <v>0</v>
      </c>
      <c r="L56" s="131" t="s">
        <v>63</v>
      </c>
      <c r="M56" s="34"/>
      <c r="N56" s="34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</row>
    <row r="57" spans="2:40" s="36" customFormat="1" ht="15.75" customHeight="1">
      <c r="B57" s="414" t="s">
        <v>42</v>
      </c>
      <c r="C57" s="414"/>
      <c r="D57" s="414"/>
      <c r="E57" s="128"/>
      <c r="F57" s="437"/>
      <c r="G57" s="437"/>
      <c r="H57" s="127">
        <v>0</v>
      </c>
      <c r="I57" s="127">
        <v>0</v>
      </c>
      <c r="J57" s="127">
        <v>0</v>
      </c>
      <c r="K57" s="129">
        <f t="shared" si="2"/>
        <v>0</v>
      </c>
      <c r="L57" s="131" t="s">
        <v>63</v>
      </c>
      <c r="M57" s="34"/>
      <c r="N57" s="34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</row>
    <row r="58" spans="2:40" s="36" customFormat="1" ht="15.75" customHeight="1">
      <c r="B58" s="414" t="s">
        <v>43</v>
      </c>
      <c r="C58" s="414"/>
      <c r="D58" s="414"/>
      <c r="E58" s="128"/>
      <c r="F58" s="437"/>
      <c r="G58" s="437"/>
      <c r="H58" s="127">
        <v>0</v>
      </c>
      <c r="I58" s="127">
        <v>0</v>
      </c>
      <c r="J58" s="127">
        <v>0</v>
      </c>
      <c r="K58" s="129">
        <f t="shared" si="2"/>
        <v>0</v>
      </c>
      <c r="L58" s="131" t="s">
        <v>63</v>
      </c>
      <c r="M58" s="34"/>
      <c r="N58" s="34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</row>
    <row r="59" spans="2:40" s="36" customFormat="1" ht="15.75" customHeight="1">
      <c r="B59" s="414" t="s">
        <v>44</v>
      </c>
      <c r="C59" s="414"/>
      <c r="D59" s="414"/>
      <c r="E59" s="128"/>
      <c r="F59" s="437"/>
      <c r="G59" s="437"/>
      <c r="H59" s="127">
        <v>0</v>
      </c>
      <c r="I59" s="127">
        <v>0</v>
      </c>
      <c r="J59" s="127">
        <v>0</v>
      </c>
      <c r="K59" s="129">
        <f t="shared" si="2"/>
        <v>0</v>
      </c>
      <c r="L59" s="131" t="s">
        <v>63</v>
      </c>
      <c r="M59" s="34"/>
      <c r="N59" s="34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</row>
    <row r="60" spans="2:40" s="36" customFormat="1" ht="15.75" customHeight="1">
      <c r="B60" s="414" t="s">
        <v>45</v>
      </c>
      <c r="C60" s="414"/>
      <c r="D60" s="414"/>
      <c r="E60" s="128"/>
      <c r="F60" s="437"/>
      <c r="G60" s="437"/>
      <c r="H60" s="127">
        <v>0</v>
      </c>
      <c r="I60" s="127">
        <v>0</v>
      </c>
      <c r="J60" s="127">
        <v>0</v>
      </c>
      <c r="K60" s="129">
        <f t="shared" si="2"/>
        <v>0</v>
      </c>
      <c r="L60" s="131" t="s">
        <v>63</v>
      </c>
      <c r="M60" s="34"/>
      <c r="N60" s="34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</row>
    <row r="61" spans="2:40" s="36" customFormat="1" ht="15.75" customHeight="1">
      <c r="B61" s="354" t="s">
        <v>92</v>
      </c>
      <c r="C61" s="354"/>
      <c r="D61" s="354"/>
      <c r="E61" s="127"/>
      <c r="F61" s="415">
        <v>0</v>
      </c>
      <c r="G61" s="415"/>
      <c r="H61" s="127">
        <v>0</v>
      </c>
      <c r="I61" s="127">
        <v>0</v>
      </c>
      <c r="J61" s="127">
        <v>0</v>
      </c>
      <c r="K61" s="129">
        <f t="shared" si="2"/>
        <v>0</v>
      </c>
      <c r="L61" s="131" t="s">
        <v>63</v>
      </c>
      <c r="M61" s="34"/>
      <c r="N61" s="34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</row>
    <row r="62" spans="2:40" s="36" customFormat="1" ht="15.75" customHeight="1">
      <c r="B62" s="354" t="s">
        <v>92</v>
      </c>
      <c r="C62" s="354"/>
      <c r="D62" s="354"/>
      <c r="E62" s="127"/>
      <c r="F62" s="415">
        <v>0</v>
      </c>
      <c r="G62" s="415"/>
      <c r="H62" s="127">
        <v>0</v>
      </c>
      <c r="I62" s="127">
        <v>0</v>
      </c>
      <c r="J62" s="127">
        <v>0</v>
      </c>
      <c r="K62" s="129">
        <f t="shared" si="2"/>
        <v>0</v>
      </c>
      <c r="L62" s="131" t="s">
        <v>63</v>
      </c>
      <c r="M62" s="34"/>
      <c r="N62" s="34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</row>
    <row r="63" spans="2:40" s="36" customFormat="1" ht="15.75" customHeight="1">
      <c r="B63" s="354" t="s">
        <v>92</v>
      </c>
      <c r="C63" s="354"/>
      <c r="D63" s="354"/>
      <c r="E63" s="127"/>
      <c r="F63" s="415">
        <v>0</v>
      </c>
      <c r="G63" s="415"/>
      <c r="H63" s="127">
        <v>0</v>
      </c>
      <c r="I63" s="127">
        <v>0</v>
      </c>
      <c r="J63" s="127">
        <v>0</v>
      </c>
      <c r="K63" s="129">
        <f t="shared" si="2"/>
        <v>0</v>
      </c>
      <c r="L63" s="131" t="s">
        <v>63</v>
      </c>
      <c r="M63" s="34"/>
      <c r="N63" s="34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</row>
    <row r="64" spans="2:40" s="36" customFormat="1" ht="18.75" customHeight="1">
      <c r="B64" s="438" t="s">
        <v>93</v>
      </c>
      <c r="C64" s="438"/>
      <c r="D64" s="438"/>
      <c r="E64" s="132">
        <f>SUM(E50:E63)</f>
        <v>0</v>
      </c>
      <c r="F64" s="398">
        <f t="shared" ref="F64:K64" si="3">SUM(F50:F63)</f>
        <v>0</v>
      </c>
      <c r="G64" s="398">
        <f t="shared" si="3"/>
        <v>0</v>
      </c>
      <c r="H64" s="132">
        <f t="shared" si="3"/>
        <v>0</v>
      </c>
      <c r="I64" s="132">
        <f t="shared" si="3"/>
        <v>0</v>
      </c>
      <c r="J64" s="132">
        <f t="shared" si="3"/>
        <v>0</v>
      </c>
      <c r="K64" s="132">
        <f t="shared" si="3"/>
        <v>0</v>
      </c>
      <c r="L64" s="132"/>
      <c r="M64" s="34"/>
      <c r="N64" s="34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</row>
    <row r="65" spans="2:14" ht="5.0999999999999996" customHeight="1">
      <c r="B65" s="19"/>
      <c r="C65" s="19"/>
      <c r="D65" s="19"/>
      <c r="E65" s="19"/>
      <c r="F65" s="19"/>
      <c r="G65" s="106"/>
      <c r="H65" s="106"/>
      <c r="I65" s="19"/>
      <c r="J65" s="19"/>
      <c r="K65" s="19"/>
      <c r="L65" s="19"/>
    </row>
    <row r="66" spans="2:14" ht="13.05" customHeight="1">
      <c r="B66" s="341" t="s">
        <v>94</v>
      </c>
      <c r="C66" s="342"/>
      <c r="D66" s="343"/>
      <c r="E66" s="69"/>
      <c r="F66" s="69"/>
      <c r="G66" s="69"/>
      <c r="H66" s="69"/>
      <c r="I66" s="69"/>
      <c r="J66" s="69"/>
      <c r="K66" s="69"/>
      <c r="L66" s="70"/>
    </row>
    <row r="67" spans="2:14" ht="17.399999999999999">
      <c r="B67" s="344"/>
      <c r="C67" s="345"/>
      <c r="D67" s="346"/>
      <c r="E67" s="71"/>
      <c r="F67" s="71"/>
      <c r="G67" s="71"/>
      <c r="H67" s="71"/>
      <c r="I67" s="71"/>
      <c r="J67" s="71"/>
      <c r="K67" s="71"/>
      <c r="L67" s="72"/>
    </row>
    <row r="68" spans="2:14" ht="17.399999999999999">
      <c r="B68" s="73"/>
      <c r="C68" s="71"/>
      <c r="D68" s="71"/>
      <c r="E68" s="71"/>
      <c r="F68" s="71"/>
      <c r="G68" s="71"/>
      <c r="H68" s="71"/>
      <c r="I68" s="71"/>
      <c r="J68" s="71"/>
      <c r="K68" s="71"/>
      <c r="L68" s="72"/>
    </row>
    <row r="69" spans="2:14" ht="17.399999999999999">
      <c r="B69" s="73"/>
      <c r="C69" s="71"/>
      <c r="D69" s="71"/>
      <c r="E69" s="71"/>
      <c r="F69" s="71"/>
      <c r="G69" s="71"/>
      <c r="H69" s="71"/>
      <c r="I69" s="71"/>
      <c r="J69" s="71"/>
      <c r="K69" s="71"/>
      <c r="L69" s="72"/>
    </row>
    <row r="70" spans="2:14" ht="17.399999999999999">
      <c r="B70" s="73"/>
      <c r="C70" s="71"/>
      <c r="D70" s="71"/>
      <c r="E70" s="71"/>
      <c r="F70" s="71"/>
      <c r="G70" s="71"/>
      <c r="H70" s="71"/>
      <c r="I70" s="71"/>
      <c r="J70" s="71"/>
      <c r="K70" s="71"/>
      <c r="L70" s="72"/>
    </row>
    <row r="71" spans="2:14" ht="17.399999999999999">
      <c r="B71" s="75"/>
      <c r="C71" s="76"/>
      <c r="D71" s="76"/>
      <c r="E71" s="76"/>
      <c r="F71" s="76"/>
      <c r="G71" s="76"/>
      <c r="H71" s="76"/>
      <c r="I71" s="76"/>
      <c r="J71" s="76"/>
      <c r="K71" s="76"/>
      <c r="L71" s="94"/>
    </row>
    <row r="72" spans="2:14" ht="17.399999999999999"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</row>
    <row r="73" spans="2:14" ht="17.399999999999999"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</row>
    <row r="74" spans="2:14" ht="17.399999999999999"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</row>
    <row r="75" spans="2:14" ht="17.399999999999999"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</row>
    <row r="76" spans="2:14" ht="17.399999999999999"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</row>
    <row r="77" spans="2:14" ht="17.399999999999999"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</row>
    <row r="78" spans="2:14" ht="17.399999999999999"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</row>
    <row r="79" spans="2:14" ht="17.399999999999999"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</row>
    <row r="80" spans="2:14" ht="17.399999999999999"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</row>
    <row r="81" s="19" customFormat="1" ht="17.399999999999999"/>
    <row r="82" s="19" customFormat="1" ht="17.399999999999999"/>
    <row r="83" s="19" customFormat="1" ht="17.399999999999999"/>
    <row r="84" s="19" customFormat="1" ht="17.399999999999999"/>
    <row r="85" s="19" customFormat="1" ht="17.399999999999999"/>
    <row r="86" s="19" customFormat="1" ht="17.399999999999999"/>
    <row r="87" s="19" customFormat="1" ht="17.399999999999999"/>
    <row r="88" s="19" customFormat="1" ht="17.399999999999999"/>
    <row r="89" s="19" customFormat="1" ht="17.399999999999999"/>
    <row r="90" s="19" customFormat="1" ht="17.399999999999999"/>
    <row r="91" s="19" customFormat="1" ht="17.399999999999999"/>
    <row r="92" s="19" customFormat="1" ht="17.399999999999999"/>
    <row r="93" s="19" customFormat="1" ht="17.399999999999999"/>
    <row r="94" s="19" customFormat="1" ht="17.399999999999999"/>
    <row r="95" s="19" customFormat="1" ht="17.399999999999999"/>
    <row r="96" s="19" customFormat="1" ht="17.399999999999999"/>
    <row r="97" s="19" customFormat="1" ht="17.399999999999999"/>
    <row r="98" s="19" customFormat="1" ht="17.399999999999999"/>
    <row r="99" s="19" customFormat="1" ht="17.399999999999999"/>
    <row r="100" s="19" customFormat="1" ht="17.399999999999999"/>
    <row r="101" s="19" customFormat="1" ht="17.399999999999999"/>
    <row r="102" s="19" customFormat="1" ht="17.399999999999999"/>
    <row r="103" s="19" customFormat="1" ht="17.399999999999999"/>
    <row r="104" s="19" customFormat="1" ht="17.399999999999999"/>
    <row r="105" s="19" customFormat="1" ht="17.399999999999999"/>
    <row r="106" s="19" customFormat="1" ht="17.399999999999999"/>
    <row r="107" s="19" customFormat="1" ht="17.399999999999999"/>
    <row r="108" s="19" customFormat="1" ht="17.399999999999999"/>
    <row r="109" s="19" customFormat="1" ht="17.399999999999999"/>
    <row r="110" s="19" customFormat="1" ht="17.399999999999999"/>
    <row r="111" s="19" customFormat="1" ht="17.399999999999999"/>
    <row r="112" s="19" customFormat="1" ht="17.399999999999999"/>
    <row r="113" s="19" customFormat="1" ht="17.399999999999999"/>
    <row r="114" s="19" customFormat="1" ht="17.399999999999999"/>
    <row r="115" s="19" customFormat="1" ht="17.399999999999999"/>
    <row r="116" s="19" customFormat="1" ht="17.399999999999999"/>
    <row r="117" s="19" customFormat="1" ht="17.399999999999999"/>
    <row r="118" s="19" customFormat="1" ht="17.399999999999999"/>
    <row r="119" s="19" customFormat="1" ht="17.399999999999999"/>
    <row r="120" s="19" customFormat="1" ht="17.399999999999999"/>
    <row r="121" s="19" customFormat="1" ht="17.399999999999999"/>
    <row r="122" s="19" customFormat="1" ht="17.399999999999999"/>
    <row r="123" s="19" customFormat="1" ht="17.399999999999999"/>
    <row r="124" s="19" customFormat="1" ht="17.399999999999999"/>
    <row r="125" s="19" customFormat="1" ht="17.399999999999999"/>
    <row r="126" s="19" customFormat="1" ht="17.399999999999999"/>
    <row r="127" s="19" customFormat="1" ht="17.399999999999999"/>
    <row r="128" s="19" customFormat="1" ht="17.399999999999999"/>
    <row r="129" s="19" customFormat="1" ht="17.399999999999999"/>
    <row r="130" s="19" customFormat="1" ht="17.399999999999999"/>
    <row r="131" s="19" customFormat="1" ht="17.399999999999999"/>
    <row r="132" s="19" customFormat="1" ht="17.399999999999999"/>
    <row r="133" s="19" customFormat="1" ht="17.399999999999999"/>
    <row r="134" s="19" customFormat="1" ht="17.399999999999999"/>
    <row r="135" s="19" customFormat="1" ht="17.399999999999999"/>
    <row r="136" s="19" customFormat="1" ht="17.399999999999999"/>
    <row r="137" s="19" customFormat="1" ht="17.399999999999999"/>
    <row r="138" s="19" customFormat="1" ht="17.399999999999999"/>
    <row r="139" s="19" customFormat="1" ht="17.399999999999999"/>
    <row r="140" s="19" customFormat="1" ht="17.399999999999999"/>
    <row r="141" s="19" customFormat="1" ht="17.399999999999999"/>
    <row r="142" s="19" customFormat="1" ht="17.399999999999999"/>
    <row r="143" s="19" customFormat="1" ht="17.399999999999999"/>
    <row r="144" s="19" customFormat="1" ht="17.399999999999999"/>
    <row r="145" s="19" customFormat="1" ht="17.399999999999999"/>
    <row r="146" s="19" customFormat="1" ht="17.399999999999999"/>
    <row r="147" s="19" customFormat="1" ht="17.399999999999999"/>
    <row r="148" s="19" customFormat="1" ht="17.399999999999999"/>
    <row r="149" s="19" customFormat="1" ht="17.399999999999999"/>
    <row r="150" s="19" customFormat="1" ht="17.399999999999999"/>
    <row r="151" s="19" customFormat="1" ht="17.399999999999999"/>
    <row r="152" s="19" customFormat="1" ht="17.399999999999999"/>
    <row r="153" s="19" customFormat="1" ht="17.399999999999999"/>
    <row r="154" s="19" customFormat="1" ht="17.399999999999999"/>
    <row r="155" s="19" customFormat="1" ht="17.399999999999999"/>
    <row r="156" s="19" customFormat="1" ht="17.399999999999999"/>
    <row r="157" s="19" customFormat="1" ht="17.399999999999999"/>
    <row r="158" s="19" customFormat="1" ht="17.399999999999999"/>
    <row r="159" s="19" customFormat="1" ht="17.399999999999999"/>
    <row r="160" s="19" customFormat="1" ht="17.399999999999999"/>
    <row r="161" s="19" customFormat="1" ht="17.399999999999999"/>
    <row r="162" s="19" customFormat="1" ht="17.399999999999999"/>
    <row r="163" s="19" customFormat="1" ht="17.399999999999999"/>
    <row r="164" s="19" customFormat="1" ht="17.399999999999999"/>
    <row r="165" s="19" customFormat="1" ht="17.399999999999999"/>
    <row r="166" s="19" customFormat="1" ht="17.399999999999999"/>
    <row r="167" s="19" customFormat="1" ht="17.399999999999999"/>
    <row r="168" s="19" customFormat="1" ht="17.399999999999999"/>
    <row r="169" s="19" customFormat="1" ht="17.399999999999999"/>
    <row r="170" s="19" customFormat="1" ht="17.399999999999999"/>
    <row r="171" s="19" customFormat="1" ht="17.399999999999999"/>
    <row r="172" s="19" customFormat="1" ht="17.399999999999999"/>
    <row r="173" s="19" customFormat="1" ht="17.399999999999999"/>
    <row r="174" s="19" customFormat="1" ht="17.399999999999999"/>
    <row r="175" s="19" customFormat="1" ht="17.399999999999999"/>
    <row r="176" s="19" customFormat="1" ht="17.399999999999999"/>
    <row r="177" spans="2:14" ht="17.399999999999999"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</row>
    <row r="178" spans="2:14" ht="17.399999999999999"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</row>
    <row r="179" spans="2:14" ht="17.399999999999999"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</row>
    <row r="180" spans="2:14" ht="17.399999999999999"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</row>
    <row r="181" spans="2:14" ht="17.399999999999999">
      <c r="M181" s="19"/>
      <c r="N181" s="19"/>
    </row>
    <row r="182" spans="2:14" ht="17.399999999999999">
      <c r="M182" s="19"/>
      <c r="N182" s="19"/>
    </row>
    <row r="183" spans="2:14" ht="17.399999999999999">
      <c r="M183" s="19"/>
      <c r="N183" s="19"/>
    </row>
    <row r="184" spans="2:14" ht="17.399999999999999">
      <c r="M184" s="19"/>
      <c r="N184" s="19"/>
    </row>
    <row r="185" spans="2:14" ht="17.399999999999999">
      <c r="M185" s="19"/>
      <c r="N185" s="19"/>
    </row>
    <row r="186" spans="2:14" ht="17.399999999999999">
      <c r="M186" s="19"/>
      <c r="N186" s="19"/>
    </row>
    <row r="187" spans="2:14" ht="17.399999999999999">
      <c r="M187" s="19"/>
      <c r="N187" s="19"/>
    </row>
    <row r="188" spans="2:14" ht="17.399999999999999"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</row>
    <row r="189" spans="2:14" ht="17.399999999999999"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</row>
    <row r="190" spans="2:14" ht="17.399999999999999"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</row>
    <row r="191" spans="2:14" ht="17.399999999999999"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</row>
    <row r="192" spans="2:14" ht="17.399999999999999"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</row>
    <row r="193" s="19" customFormat="1" ht="17.399999999999999"/>
    <row r="194" s="19" customFormat="1" ht="17.399999999999999"/>
    <row r="195" s="19" customFormat="1" ht="17.399999999999999"/>
    <row r="196" s="19" customFormat="1" ht="17.399999999999999"/>
    <row r="197" s="19" customFormat="1" ht="17.399999999999999"/>
    <row r="198" s="19" customFormat="1" ht="17.399999999999999"/>
    <row r="199" s="19" customFormat="1" ht="17.399999999999999"/>
    <row r="200" s="19" customFormat="1" ht="17.399999999999999"/>
    <row r="201" s="19" customFormat="1" ht="17.399999999999999"/>
    <row r="202" s="19" customFormat="1" ht="17.399999999999999"/>
    <row r="203" s="19" customFormat="1" ht="17.399999999999999"/>
    <row r="204" s="19" customFormat="1" ht="17.399999999999999"/>
    <row r="205" s="19" customFormat="1" ht="17.399999999999999"/>
    <row r="206" s="19" customFormat="1" ht="17.399999999999999"/>
    <row r="207" s="19" customFormat="1" ht="17.399999999999999"/>
    <row r="208" s="19" customFormat="1" ht="17.399999999999999"/>
    <row r="209" s="19" customFormat="1" ht="17.399999999999999"/>
    <row r="210" s="19" customFormat="1" ht="17.399999999999999"/>
    <row r="211" s="19" customFormat="1" ht="17.399999999999999"/>
    <row r="212" s="19" customFormat="1" ht="17.399999999999999"/>
    <row r="213" s="19" customFormat="1" ht="17.399999999999999"/>
    <row r="214" s="19" customFormat="1" ht="17.399999999999999"/>
    <row r="215" s="19" customFormat="1" ht="17.399999999999999"/>
    <row r="216" s="19" customFormat="1" ht="17.399999999999999"/>
    <row r="217" s="19" customFormat="1" ht="17.399999999999999"/>
    <row r="218" s="19" customFormat="1" ht="17.399999999999999"/>
    <row r="219" s="19" customFormat="1" ht="17.399999999999999"/>
    <row r="220" s="19" customFormat="1" ht="17.399999999999999"/>
    <row r="221" s="19" customFormat="1" ht="17.399999999999999"/>
    <row r="222" s="19" customFormat="1" ht="17.399999999999999"/>
    <row r="223" s="19" customFormat="1" ht="17.399999999999999"/>
    <row r="224" s="19" customFormat="1" ht="17.399999999999999"/>
    <row r="225" s="19" customFormat="1" ht="17.399999999999999"/>
    <row r="226" s="19" customFormat="1" ht="17.399999999999999"/>
    <row r="227" s="19" customFormat="1" ht="17.399999999999999"/>
    <row r="228" s="19" customFormat="1" ht="17.399999999999999"/>
    <row r="229" s="19" customFormat="1" ht="17.399999999999999"/>
    <row r="230" s="19" customFormat="1" ht="17.399999999999999"/>
    <row r="231" s="19" customFormat="1" ht="17.399999999999999"/>
    <row r="232" s="19" customFormat="1" ht="17.399999999999999"/>
    <row r="233" s="19" customFormat="1" ht="17.399999999999999"/>
    <row r="234" s="19" customFormat="1" ht="17.399999999999999"/>
    <row r="235" s="19" customFormat="1" ht="17.399999999999999"/>
    <row r="236" s="19" customFormat="1" ht="17.399999999999999"/>
    <row r="237" s="19" customFormat="1" ht="17.399999999999999"/>
    <row r="238" s="19" customFormat="1" ht="17.399999999999999"/>
    <row r="239" s="19" customFormat="1" ht="17.399999999999999"/>
    <row r="240" s="19" customFormat="1" ht="17.399999999999999"/>
    <row r="241" s="19" customFormat="1" ht="17.399999999999999"/>
    <row r="242" s="19" customFormat="1" ht="17.399999999999999"/>
    <row r="243" s="19" customFormat="1" ht="17.399999999999999"/>
    <row r="244" s="19" customFormat="1" ht="17.399999999999999"/>
    <row r="245" s="19" customFormat="1" ht="17.399999999999999"/>
    <row r="246" s="19" customFormat="1" ht="17.399999999999999"/>
    <row r="247" s="19" customFormat="1" ht="17.399999999999999"/>
    <row r="248" s="19" customFormat="1" ht="17.399999999999999"/>
    <row r="249" s="19" customFormat="1" ht="17.399999999999999"/>
    <row r="250" s="19" customFormat="1" ht="17.399999999999999"/>
    <row r="251" s="19" customFormat="1" ht="17.399999999999999"/>
    <row r="252" s="19" customFormat="1" ht="17.399999999999999"/>
    <row r="253" s="19" customFormat="1" ht="17.399999999999999"/>
    <row r="254" s="19" customFormat="1" ht="17.399999999999999"/>
    <row r="255" s="19" customFormat="1" ht="17.399999999999999"/>
    <row r="256" s="19" customFormat="1" ht="17.399999999999999"/>
    <row r="257" s="19" customFormat="1" ht="17.399999999999999"/>
    <row r="258" s="19" customFormat="1" ht="17.399999999999999"/>
    <row r="259" s="19" customFormat="1" ht="17.399999999999999"/>
    <row r="260" s="19" customFormat="1" ht="17.399999999999999"/>
    <row r="261" s="19" customFormat="1" ht="17.399999999999999"/>
    <row r="262" s="19" customFormat="1" ht="17.399999999999999"/>
    <row r="263" s="19" customFormat="1" ht="17.399999999999999"/>
    <row r="264" s="19" customFormat="1" ht="17.399999999999999"/>
    <row r="265" s="19" customFormat="1" ht="12.45" customHeight="1"/>
    <row r="266" s="19" customFormat="1" ht="12.45" customHeight="1"/>
    <row r="267" s="19" customFormat="1" ht="12.45" customHeight="1"/>
  </sheetData>
  <sheetProtection algorithmName="SHA-512" hashValue="VglVGtDBg9IhTJHW8Svbigjopu3BNZLFcUHShTi8MbNvHvorV0wqUSTR90HS/n0WjVDOU7jDPPArRrQJUxzPNg==" saltValue="BjROEx/cvYvvyMGWgn+Feg==" spinCount="100000" sheet="1" objects="1" scenarios="1"/>
  <mergeCells count="106">
    <mergeCell ref="K47:L47"/>
    <mergeCell ref="B43:D43"/>
    <mergeCell ref="F43:L43"/>
    <mergeCell ref="B44:D44"/>
    <mergeCell ref="F44:L44"/>
    <mergeCell ref="B45:D45"/>
    <mergeCell ref="F45:L45"/>
    <mergeCell ref="F52:G52"/>
    <mergeCell ref="B52:D52"/>
    <mergeCell ref="B66:D67"/>
    <mergeCell ref="B62:D62"/>
    <mergeCell ref="F62:G62"/>
    <mergeCell ref="B63:D63"/>
    <mergeCell ref="F63:G63"/>
    <mergeCell ref="B64:D64"/>
    <mergeCell ref="F64:G64"/>
    <mergeCell ref="B59:D59"/>
    <mergeCell ref="F59:G59"/>
    <mergeCell ref="B60:D60"/>
    <mergeCell ref="F60:G60"/>
    <mergeCell ref="B61:D61"/>
    <mergeCell ref="F61:G61"/>
    <mergeCell ref="F58:G58"/>
    <mergeCell ref="B57:D57"/>
    <mergeCell ref="F57:G57"/>
    <mergeCell ref="B54:D54"/>
    <mergeCell ref="F54:G54"/>
    <mergeCell ref="B55:D55"/>
    <mergeCell ref="F55:G55"/>
    <mergeCell ref="B56:D56"/>
    <mergeCell ref="F56:G56"/>
    <mergeCell ref="B58:D58"/>
    <mergeCell ref="H37:J37"/>
    <mergeCell ref="H36:J36"/>
    <mergeCell ref="B50:D50"/>
    <mergeCell ref="F50:G50"/>
    <mergeCell ref="B51:D51"/>
    <mergeCell ref="F51:G51"/>
    <mergeCell ref="B48:L48"/>
    <mergeCell ref="B49:D49"/>
    <mergeCell ref="F49:G49"/>
    <mergeCell ref="B39:D39"/>
    <mergeCell ref="F39:G39"/>
    <mergeCell ref="K39:L39"/>
    <mergeCell ref="B41:L41"/>
    <mergeCell ref="B42:D42"/>
    <mergeCell ref="F42:L42"/>
    <mergeCell ref="K37:L37"/>
    <mergeCell ref="B38:D38"/>
    <mergeCell ref="F38:G38"/>
    <mergeCell ref="K38:L38"/>
    <mergeCell ref="F37:G37"/>
    <mergeCell ref="H38:J38"/>
    <mergeCell ref="H39:J39"/>
    <mergeCell ref="B46:D46"/>
    <mergeCell ref="F46:L46"/>
    <mergeCell ref="K31:L31"/>
    <mergeCell ref="B32:D32"/>
    <mergeCell ref="F32:G32"/>
    <mergeCell ref="K32:L32"/>
    <mergeCell ref="B33:D33"/>
    <mergeCell ref="F33:G33"/>
    <mergeCell ref="K33:L33"/>
    <mergeCell ref="B35:L35"/>
    <mergeCell ref="H30:J30"/>
    <mergeCell ref="H31:J31"/>
    <mergeCell ref="H32:J32"/>
    <mergeCell ref="H33:J33"/>
    <mergeCell ref="B31:D31"/>
    <mergeCell ref="F31:G31"/>
    <mergeCell ref="B4:E4"/>
    <mergeCell ref="G4:I4"/>
    <mergeCell ref="J4:L4"/>
    <mergeCell ref="G5:I5"/>
    <mergeCell ref="J5:L5"/>
    <mergeCell ref="B24:D24"/>
    <mergeCell ref="B26:D26"/>
    <mergeCell ref="J26:K26"/>
    <mergeCell ref="G18:J18"/>
    <mergeCell ref="K18:L18"/>
    <mergeCell ref="G19:K19"/>
    <mergeCell ref="G20:I21"/>
    <mergeCell ref="F2:I2"/>
    <mergeCell ref="C3:J3"/>
    <mergeCell ref="B53:D53"/>
    <mergeCell ref="F53:G53"/>
    <mergeCell ref="G17:J17"/>
    <mergeCell ref="K17:L17"/>
    <mergeCell ref="G6:J7"/>
    <mergeCell ref="K6:L7"/>
    <mergeCell ref="B13:D13"/>
    <mergeCell ref="G15:L15"/>
    <mergeCell ref="G16:J16"/>
    <mergeCell ref="K16:L16"/>
    <mergeCell ref="B28:L28"/>
    <mergeCell ref="B29:D29"/>
    <mergeCell ref="F29:G29"/>
    <mergeCell ref="K29:L29"/>
    <mergeCell ref="H29:J29"/>
    <mergeCell ref="B36:D36"/>
    <mergeCell ref="F36:G36"/>
    <mergeCell ref="K36:L36"/>
    <mergeCell ref="B37:D37"/>
    <mergeCell ref="B30:D30"/>
    <mergeCell ref="F30:G30"/>
    <mergeCell ref="K30:L30"/>
  </mergeCells>
  <conditionalFormatting sqref="H30:H33">
    <cfRule type="cellIs" dxfId="66" priority="10" stopIfTrue="1" operator="notEqual">
      <formula>0</formula>
    </cfRule>
  </conditionalFormatting>
  <conditionalFormatting sqref="H37:H39">
    <cfRule type="cellIs" dxfId="65" priority="7" stopIfTrue="1" operator="notEqual">
      <formula>0</formula>
    </cfRule>
  </conditionalFormatting>
  <conditionalFormatting sqref="J20">
    <cfRule type="colorScale" priority="12">
      <colorScale>
        <cfvo type="min"/>
        <cfvo type="max"/>
        <color rgb="FFFF7128"/>
        <color rgb="FFFFEF9C"/>
      </colorScale>
    </cfRule>
  </conditionalFormatting>
  <conditionalFormatting sqref="K18">
    <cfRule type="cellIs" dxfId="64" priority="11" stopIfTrue="1" operator="notEqual">
      <formula>0</formula>
    </cfRule>
  </conditionalFormatting>
  <conditionalFormatting sqref="K34">
    <cfRule type="expression" dxfId="63" priority="22" stopIfTrue="1">
      <formula>#REF!=0</formula>
    </cfRule>
  </conditionalFormatting>
  <conditionalFormatting sqref="K40">
    <cfRule type="expression" dxfId="62" priority="20" stopIfTrue="1">
      <formula>#REF!=0</formula>
    </cfRule>
  </conditionalFormatting>
  <conditionalFormatting sqref="K50:K64">
    <cfRule type="cellIs" dxfId="61" priority="4" stopIfTrue="1" operator="notEqual">
      <formula>0</formula>
    </cfRule>
  </conditionalFormatting>
  <conditionalFormatting sqref="K50:L50">
    <cfRule type="cellIs" dxfId="60" priority="5" stopIfTrue="1" operator="notEqual">
      <formula>0</formula>
    </cfRule>
  </conditionalFormatting>
  <conditionalFormatting sqref="L19">
    <cfRule type="cellIs" dxfId="59" priority="14" stopIfTrue="1" operator="notEqual">
      <formula>0</formula>
    </cfRule>
  </conditionalFormatting>
  <conditionalFormatting sqref="L26:L33">
    <cfRule type="cellIs" dxfId="58" priority="9" stopIfTrue="1" operator="notEqual">
      <formula>0</formula>
    </cfRule>
  </conditionalFormatting>
  <conditionalFormatting sqref="L52:L53">
    <cfRule type="cellIs" dxfId="57" priority="2" operator="equal">
      <formula>"PENDING"</formula>
    </cfRule>
  </conditionalFormatting>
  <conditionalFormatting sqref="L54:L63">
    <cfRule type="cellIs" dxfId="56" priority="1" operator="equal">
      <formula>"PENDIENTE"</formula>
    </cfRule>
  </conditionalFormatting>
  <conditionalFormatting sqref="L64">
    <cfRule type="cellIs" dxfId="55" priority="3" stopIfTrue="1" operator="notEqual">
      <formula>0</formula>
    </cfRule>
  </conditionalFormatting>
  <dataValidations count="2">
    <dataValidation type="list" allowBlank="1" showInputMessage="1" showErrorMessage="1" sqref="L54:L63" xr:uid="{9457A713-C53B-477C-8A30-98B07121E892}">
      <formula1>$O$4:$O$5</formula1>
    </dataValidation>
    <dataValidation type="list" allowBlank="1" showInputMessage="1" showErrorMessage="1" sqref="J5:L5" xr:uid="{E772B949-9DA6-469C-BC57-566E3C42C0C5}">
      <formula1>$Q$4:$Q$10</formula1>
    </dataValidation>
  </dataValidations>
  <printOptions horizontalCentered="1" verticalCentered="1"/>
  <pageMargins left="0.47244094488188981" right="0.47244094488188981" top="0.51181102362204722" bottom="0.51181102362204722" header="0.27559055118110237" footer="0.27559055118110237"/>
  <pageSetup paperSize="9" scale="65" orientation="portrait" r:id="rId1"/>
  <headerFooter>
    <oddHeader>&amp;L&amp;"Arial,Regular"&amp;8&amp;K003A70&amp;F&amp;R&amp;"Arial,Regular"&amp;8&amp;K003A70&amp;A</oddHeader>
    <oddFooter>&amp;C&amp;"Arial,Regular"&amp;8&amp;K003A70Business Processes - Operations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2E47A-9AF8-473C-B9CC-734F48371362}">
  <sheetPr>
    <pageSetUpPr fitToPage="1"/>
  </sheetPr>
  <dimension ref="A1:BA264"/>
  <sheetViews>
    <sheetView zoomScaleNormal="100" workbookViewId="0">
      <selection activeCell="J5" sqref="J5:L5"/>
    </sheetView>
  </sheetViews>
  <sheetFormatPr defaultColWidth="9.21875" defaultRowHeight="0" customHeight="1" zeroHeight="1"/>
  <cols>
    <col min="1" max="1" width="1.6640625" style="19" customWidth="1"/>
    <col min="2" max="2" width="11.44140625" style="38" customWidth="1"/>
    <col min="3" max="4" width="11.6640625" style="38" customWidth="1"/>
    <col min="5" max="5" width="14.6640625" style="38" customWidth="1"/>
    <col min="6" max="6" width="1.77734375" style="38" customWidth="1"/>
    <col min="7" max="8" width="13.77734375" style="38" customWidth="1"/>
    <col min="9" max="12" width="14.6640625" style="38" customWidth="1"/>
    <col min="13" max="13" width="1.6640625" style="20" customWidth="1"/>
    <col min="14" max="14" width="9.21875" style="20"/>
    <col min="15" max="16" width="9.21875" style="19" hidden="1" customWidth="1"/>
    <col min="17" max="17" width="26.44140625" style="19" hidden="1" customWidth="1"/>
    <col min="18" max="18" width="11.44140625" style="19" hidden="1" customWidth="1"/>
    <col min="19" max="19" width="9.21875" style="19" hidden="1" customWidth="1"/>
    <col min="20" max="20" width="9.21875" style="19" customWidth="1"/>
    <col min="21" max="257" width="9.21875" style="19"/>
    <col min="258" max="258" width="11.44140625" style="19" customWidth="1"/>
    <col min="259" max="260" width="12.21875" style="19" customWidth="1"/>
    <col min="261" max="261" width="15.5546875" style="19" customWidth="1"/>
    <col min="262" max="262" width="1.77734375" style="19" customWidth="1"/>
    <col min="263" max="263" width="12.77734375" style="19" customWidth="1"/>
    <col min="264" max="264" width="12.44140625" style="19" bestFit="1" customWidth="1"/>
    <col min="265" max="265" width="6.5546875" style="19" customWidth="1"/>
    <col min="266" max="266" width="15.21875" style="19" customWidth="1"/>
    <col min="267" max="267" width="9" style="19" customWidth="1"/>
    <col min="268" max="268" width="7" style="19" customWidth="1"/>
    <col min="269" max="269" width="6.21875" style="19" customWidth="1"/>
    <col min="270" max="513" width="9.21875" style="19"/>
    <col min="514" max="514" width="11.44140625" style="19" customWidth="1"/>
    <col min="515" max="516" width="12.21875" style="19" customWidth="1"/>
    <col min="517" max="517" width="15.5546875" style="19" customWidth="1"/>
    <col min="518" max="518" width="1.77734375" style="19" customWidth="1"/>
    <col min="519" max="519" width="12.77734375" style="19" customWidth="1"/>
    <col min="520" max="520" width="12.44140625" style="19" bestFit="1" customWidth="1"/>
    <col min="521" max="521" width="6.5546875" style="19" customWidth="1"/>
    <col min="522" max="522" width="15.21875" style="19" customWidth="1"/>
    <col min="523" max="523" width="9" style="19" customWidth="1"/>
    <col min="524" max="524" width="7" style="19" customWidth="1"/>
    <col min="525" max="525" width="6.21875" style="19" customWidth="1"/>
    <col min="526" max="769" width="9.21875" style="19"/>
    <col min="770" max="770" width="11.44140625" style="19" customWidth="1"/>
    <col min="771" max="772" width="12.21875" style="19" customWidth="1"/>
    <col min="773" max="773" width="15.5546875" style="19" customWidth="1"/>
    <col min="774" max="774" width="1.77734375" style="19" customWidth="1"/>
    <col min="775" max="775" width="12.77734375" style="19" customWidth="1"/>
    <col min="776" max="776" width="12.44140625" style="19" bestFit="1" customWidth="1"/>
    <col min="777" max="777" width="6.5546875" style="19" customWidth="1"/>
    <col min="778" max="778" width="15.21875" style="19" customWidth="1"/>
    <col min="779" max="779" width="9" style="19" customWidth="1"/>
    <col min="780" max="780" width="7" style="19" customWidth="1"/>
    <col min="781" max="781" width="6.21875" style="19" customWidth="1"/>
    <col min="782" max="1025" width="9.21875" style="19"/>
    <col min="1026" max="1026" width="11.44140625" style="19" customWidth="1"/>
    <col min="1027" max="1028" width="12.21875" style="19" customWidth="1"/>
    <col min="1029" max="1029" width="15.5546875" style="19" customWidth="1"/>
    <col min="1030" max="1030" width="1.77734375" style="19" customWidth="1"/>
    <col min="1031" max="1031" width="12.77734375" style="19" customWidth="1"/>
    <col min="1032" max="1032" width="12.44140625" style="19" bestFit="1" customWidth="1"/>
    <col min="1033" max="1033" width="6.5546875" style="19" customWidth="1"/>
    <col min="1034" max="1034" width="15.21875" style="19" customWidth="1"/>
    <col min="1035" max="1035" width="9" style="19" customWidth="1"/>
    <col min="1036" max="1036" width="7" style="19" customWidth="1"/>
    <col min="1037" max="1037" width="6.21875" style="19" customWidth="1"/>
    <col min="1038" max="1281" width="9.21875" style="19"/>
    <col min="1282" max="1282" width="11.44140625" style="19" customWidth="1"/>
    <col min="1283" max="1284" width="12.21875" style="19" customWidth="1"/>
    <col min="1285" max="1285" width="15.5546875" style="19" customWidth="1"/>
    <col min="1286" max="1286" width="1.77734375" style="19" customWidth="1"/>
    <col min="1287" max="1287" width="12.77734375" style="19" customWidth="1"/>
    <col min="1288" max="1288" width="12.44140625" style="19" bestFit="1" customWidth="1"/>
    <col min="1289" max="1289" width="6.5546875" style="19" customWidth="1"/>
    <col min="1290" max="1290" width="15.21875" style="19" customWidth="1"/>
    <col min="1291" max="1291" width="9" style="19" customWidth="1"/>
    <col min="1292" max="1292" width="7" style="19" customWidth="1"/>
    <col min="1293" max="1293" width="6.21875" style="19" customWidth="1"/>
    <col min="1294" max="1537" width="9.21875" style="19"/>
    <col min="1538" max="1538" width="11.44140625" style="19" customWidth="1"/>
    <col min="1539" max="1540" width="12.21875" style="19" customWidth="1"/>
    <col min="1541" max="1541" width="15.5546875" style="19" customWidth="1"/>
    <col min="1542" max="1542" width="1.77734375" style="19" customWidth="1"/>
    <col min="1543" max="1543" width="12.77734375" style="19" customWidth="1"/>
    <col min="1544" max="1544" width="12.44140625" style="19" bestFit="1" customWidth="1"/>
    <col min="1545" max="1545" width="6.5546875" style="19" customWidth="1"/>
    <col min="1546" max="1546" width="15.21875" style="19" customWidth="1"/>
    <col min="1547" max="1547" width="9" style="19" customWidth="1"/>
    <col min="1548" max="1548" width="7" style="19" customWidth="1"/>
    <col min="1549" max="1549" width="6.21875" style="19" customWidth="1"/>
    <col min="1550" max="1793" width="9.21875" style="19"/>
    <col min="1794" max="1794" width="11.44140625" style="19" customWidth="1"/>
    <col min="1795" max="1796" width="12.21875" style="19" customWidth="1"/>
    <col min="1797" max="1797" width="15.5546875" style="19" customWidth="1"/>
    <col min="1798" max="1798" width="1.77734375" style="19" customWidth="1"/>
    <col min="1799" max="1799" width="12.77734375" style="19" customWidth="1"/>
    <col min="1800" max="1800" width="12.44140625" style="19" bestFit="1" customWidth="1"/>
    <col min="1801" max="1801" width="6.5546875" style="19" customWidth="1"/>
    <col min="1802" max="1802" width="15.21875" style="19" customWidth="1"/>
    <col min="1803" max="1803" width="9" style="19" customWidth="1"/>
    <col min="1804" max="1804" width="7" style="19" customWidth="1"/>
    <col min="1805" max="1805" width="6.21875" style="19" customWidth="1"/>
    <col min="1806" max="2049" width="9.21875" style="19"/>
    <col min="2050" max="2050" width="11.44140625" style="19" customWidth="1"/>
    <col min="2051" max="2052" width="12.21875" style="19" customWidth="1"/>
    <col min="2053" max="2053" width="15.5546875" style="19" customWidth="1"/>
    <col min="2054" max="2054" width="1.77734375" style="19" customWidth="1"/>
    <col min="2055" max="2055" width="12.77734375" style="19" customWidth="1"/>
    <col min="2056" max="2056" width="12.44140625" style="19" bestFit="1" customWidth="1"/>
    <col min="2057" max="2057" width="6.5546875" style="19" customWidth="1"/>
    <col min="2058" max="2058" width="15.21875" style="19" customWidth="1"/>
    <col min="2059" max="2059" width="9" style="19" customWidth="1"/>
    <col min="2060" max="2060" width="7" style="19" customWidth="1"/>
    <col min="2061" max="2061" width="6.21875" style="19" customWidth="1"/>
    <col min="2062" max="2305" width="9.21875" style="19"/>
    <col min="2306" max="2306" width="11.44140625" style="19" customWidth="1"/>
    <col min="2307" max="2308" width="12.21875" style="19" customWidth="1"/>
    <col min="2309" max="2309" width="15.5546875" style="19" customWidth="1"/>
    <col min="2310" max="2310" width="1.77734375" style="19" customWidth="1"/>
    <col min="2311" max="2311" width="12.77734375" style="19" customWidth="1"/>
    <col min="2312" max="2312" width="12.44140625" style="19" bestFit="1" customWidth="1"/>
    <col min="2313" max="2313" width="6.5546875" style="19" customWidth="1"/>
    <col min="2314" max="2314" width="15.21875" style="19" customWidth="1"/>
    <col min="2315" max="2315" width="9" style="19" customWidth="1"/>
    <col min="2316" max="2316" width="7" style="19" customWidth="1"/>
    <col min="2317" max="2317" width="6.21875" style="19" customWidth="1"/>
    <col min="2318" max="2561" width="9.21875" style="19"/>
    <col min="2562" max="2562" width="11.44140625" style="19" customWidth="1"/>
    <col min="2563" max="2564" width="12.21875" style="19" customWidth="1"/>
    <col min="2565" max="2565" width="15.5546875" style="19" customWidth="1"/>
    <col min="2566" max="2566" width="1.77734375" style="19" customWidth="1"/>
    <col min="2567" max="2567" width="12.77734375" style="19" customWidth="1"/>
    <col min="2568" max="2568" width="12.44140625" style="19" bestFit="1" customWidth="1"/>
    <col min="2569" max="2569" width="6.5546875" style="19" customWidth="1"/>
    <col min="2570" max="2570" width="15.21875" style="19" customWidth="1"/>
    <col min="2571" max="2571" width="9" style="19" customWidth="1"/>
    <col min="2572" max="2572" width="7" style="19" customWidth="1"/>
    <col min="2573" max="2573" width="6.21875" style="19" customWidth="1"/>
    <col min="2574" max="2817" width="9.21875" style="19"/>
    <col min="2818" max="2818" width="11.44140625" style="19" customWidth="1"/>
    <col min="2819" max="2820" width="12.21875" style="19" customWidth="1"/>
    <col min="2821" max="2821" width="15.5546875" style="19" customWidth="1"/>
    <col min="2822" max="2822" width="1.77734375" style="19" customWidth="1"/>
    <col min="2823" max="2823" width="12.77734375" style="19" customWidth="1"/>
    <col min="2824" max="2824" width="12.44140625" style="19" bestFit="1" customWidth="1"/>
    <col min="2825" max="2825" width="6.5546875" style="19" customWidth="1"/>
    <col min="2826" max="2826" width="15.21875" style="19" customWidth="1"/>
    <col min="2827" max="2827" width="9" style="19" customWidth="1"/>
    <col min="2828" max="2828" width="7" style="19" customWidth="1"/>
    <col min="2829" max="2829" width="6.21875" style="19" customWidth="1"/>
    <col min="2830" max="3073" width="9.21875" style="19"/>
    <col min="3074" max="3074" width="11.44140625" style="19" customWidth="1"/>
    <col min="3075" max="3076" width="12.21875" style="19" customWidth="1"/>
    <col min="3077" max="3077" width="15.5546875" style="19" customWidth="1"/>
    <col min="3078" max="3078" width="1.77734375" style="19" customWidth="1"/>
    <col min="3079" max="3079" width="12.77734375" style="19" customWidth="1"/>
    <col min="3080" max="3080" width="12.44140625" style="19" bestFit="1" customWidth="1"/>
    <col min="3081" max="3081" width="6.5546875" style="19" customWidth="1"/>
    <col min="3082" max="3082" width="15.21875" style="19" customWidth="1"/>
    <col min="3083" max="3083" width="9" style="19" customWidth="1"/>
    <col min="3084" max="3084" width="7" style="19" customWidth="1"/>
    <col min="3085" max="3085" width="6.21875" style="19" customWidth="1"/>
    <col min="3086" max="3329" width="9.21875" style="19"/>
    <col min="3330" max="3330" width="11.44140625" style="19" customWidth="1"/>
    <col min="3331" max="3332" width="12.21875" style="19" customWidth="1"/>
    <col min="3333" max="3333" width="15.5546875" style="19" customWidth="1"/>
    <col min="3334" max="3334" width="1.77734375" style="19" customWidth="1"/>
    <col min="3335" max="3335" width="12.77734375" style="19" customWidth="1"/>
    <col min="3336" max="3336" width="12.44140625" style="19" bestFit="1" customWidth="1"/>
    <col min="3337" max="3337" width="6.5546875" style="19" customWidth="1"/>
    <col min="3338" max="3338" width="15.21875" style="19" customWidth="1"/>
    <col min="3339" max="3339" width="9" style="19" customWidth="1"/>
    <col min="3340" max="3340" width="7" style="19" customWidth="1"/>
    <col min="3341" max="3341" width="6.21875" style="19" customWidth="1"/>
    <col min="3342" max="3585" width="9.21875" style="19"/>
    <col min="3586" max="3586" width="11.44140625" style="19" customWidth="1"/>
    <col min="3587" max="3588" width="12.21875" style="19" customWidth="1"/>
    <col min="3589" max="3589" width="15.5546875" style="19" customWidth="1"/>
    <col min="3590" max="3590" width="1.77734375" style="19" customWidth="1"/>
    <col min="3591" max="3591" width="12.77734375" style="19" customWidth="1"/>
    <col min="3592" max="3592" width="12.44140625" style="19" bestFit="1" customWidth="1"/>
    <col min="3593" max="3593" width="6.5546875" style="19" customWidth="1"/>
    <col min="3594" max="3594" width="15.21875" style="19" customWidth="1"/>
    <col min="3595" max="3595" width="9" style="19" customWidth="1"/>
    <col min="3596" max="3596" width="7" style="19" customWidth="1"/>
    <col min="3597" max="3597" width="6.21875" style="19" customWidth="1"/>
    <col min="3598" max="3841" width="9.21875" style="19"/>
    <col min="3842" max="3842" width="11.44140625" style="19" customWidth="1"/>
    <col min="3843" max="3844" width="12.21875" style="19" customWidth="1"/>
    <col min="3845" max="3845" width="15.5546875" style="19" customWidth="1"/>
    <col min="3846" max="3846" width="1.77734375" style="19" customWidth="1"/>
    <col min="3847" max="3847" width="12.77734375" style="19" customWidth="1"/>
    <col min="3848" max="3848" width="12.44140625" style="19" bestFit="1" customWidth="1"/>
    <col min="3849" max="3849" width="6.5546875" style="19" customWidth="1"/>
    <col min="3850" max="3850" width="15.21875" style="19" customWidth="1"/>
    <col min="3851" max="3851" width="9" style="19" customWidth="1"/>
    <col min="3852" max="3852" width="7" style="19" customWidth="1"/>
    <col min="3853" max="3853" width="6.21875" style="19" customWidth="1"/>
    <col min="3854" max="4097" width="9.21875" style="19"/>
    <col min="4098" max="4098" width="11.44140625" style="19" customWidth="1"/>
    <col min="4099" max="4100" width="12.21875" style="19" customWidth="1"/>
    <col min="4101" max="4101" width="15.5546875" style="19" customWidth="1"/>
    <col min="4102" max="4102" width="1.77734375" style="19" customWidth="1"/>
    <col min="4103" max="4103" width="12.77734375" style="19" customWidth="1"/>
    <col min="4104" max="4104" width="12.44140625" style="19" bestFit="1" customWidth="1"/>
    <col min="4105" max="4105" width="6.5546875" style="19" customWidth="1"/>
    <col min="4106" max="4106" width="15.21875" style="19" customWidth="1"/>
    <col min="4107" max="4107" width="9" style="19" customWidth="1"/>
    <col min="4108" max="4108" width="7" style="19" customWidth="1"/>
    <col min="4109" max="4109" width="6.21875" style="19" customWidth="1"/>
    <col min="4110" max="4353" width="9.21875" style="19"/>
    <col min="4354" max="4354" width="11.44140625" style="19" customWidth="1"/>
    <col min="4355" max="4356" width="12.21875" style="19" customWidth="1"/>
    <col min="4357" max="4357" width="15.5546875" style="19" customWidth="1"/>
    <col min="4358" max="4358" width="1.77734375" style="19" customWidth="1"/>
    <col min="4359" max="4359" width="12.77734375" style="19" customWidth="1"/>
    <col min="4360" max="4360" width="12.44140625" style="19" bestFit="1" customWidth="1"/>
    <col min="4361" max="4361" width="6.5546875" style="19" customWidth="1"/>
    <col min="4362" max="4362" width="15.21875" style="19" customWidth="1"/>
    <col min="4363" max="4363" width="9" style="19" customWidth="1"/>
    <col min="4364" max="4364" width="7" style="19" customWidth="1"/>
    <col min="4365" max="4365" width="6.21875" style="19" customWidth="1"/>
    <col min="4366" max="4609" width="9.21875" style="19"/>
    <col min="4610" max="4610" width="11.44140625" style="19" customWidth="1"/>
    <col min="4611" max="4612" width="12.21875" style="19" customWidth="1"/>
    <col min="4613" max="4613" width="15.5546875" style="19" customWidth="1"/>
    <col min="4614" max="4614" width="1.77734375" style="19" customWidth="1"/>
    <col min="4615" max="4615" width="12.77734375" style="19" customWidth="1"/>
    <col min="4616" max="4616" width="12.44140625" style="19" bestFit="1" customWidth="1"/>
    <col min="4617" max="4617" width="6.5546875" style="19" customWidth="1"/>
    <col min="4618" max="4618" width="15.21875" style="19" customWidth="1"/>
    <col min="4619" max="4619" width="9" style="19" customWidth="1"/>
    <col min="4620" max="4620" width="7" style="19" customWidth="1"/>
    <col min="4621" max="4621" width="6.21875" style="19" customWidth="1"/>
    <col min="4622" max="4865" width="9.21875" style="19"/>
    <col min="4866" max="4866" width="11.44140625" style="19" customWidth="1"/>
    <col min="4867" max="4868" width="12.21875" style="19" customWidth="1"/>
    <col min="4869" max="4869" width="15.5546875" style="19" customWidth="1"/>
    <col min="4870" max="4870" width="1.77734375" style="19" customWidth="1"/>
    <col min="4871" max="4871" width="12.77734375" style="19" customWidth="1"/>
    <col min="4872" max="4872" width="12.44140625" style="19" bestFit="1" customWidth="1"/>
    <col min="4873" max="4873" width="6.5546875" style="19" customWidth="1"/>
    <col min="4874" max="4874" width="15.21875" style="19" customWidth="1"/>
    <col min="4875" max="4875" width="9" style="19" customWidth="1"/>
    <col min="4876" max="4876" width="7" style="19" customWidth="1"/>
    <col min="4877" max="4877" width="6.21875" style="19" customWidth="1"/>
    <col min="4878" max="5121" width="9.21875" style="19"/>
    <col min="5122" max="5122" width="11.44140625" style="19" customWidth="1"/>
    <col min="5123" max="5124" width="12.21875" style="19" customWidth="1"/>
    <col min="5125" max="5125" width="15.5546875" style="19" customWidth="1"/>
    <col min="5126" max="5126" width="1.77734375" style="19" customWidth="1"/>
    <col min="5127" max="5127" width="12.77734375" style="19" customWidth="1"/>
    <col min="5128" max="5128" width="12.44140625" style="19" bestFit="1" customWidth="1"/>
    <col min="5129" max="5129" width="6.5546875" style="19" customWidth="1"/>
    <col min="5130" max="5130" width="15.21875" style="19" customWidth="1"/>
    <col min="5131" max="5131" width="9" style="19" customWidth="1"/>
    <col min="5132" max="5132" width="7" style="19" customWidth="1"/>
    <col min="5133" max="5133" width="6.21875" style="19" customWidth="1"/>
    <col min="5134" max="5377" width="9.21875" style="19"/>
    <col min="5378" max="5378" width="11.44140625" style="19" customWidth="1"/>
    <col min="5379" max="5380" width="12.21875" style="19" customWidth="1"/>
    <col min="5381" max="5381" width="15.5546875" style="19" customWidth="1"/>
    <col min="5382" max="5382" width="1.77734375" style="19" customWidth="1"/>
    <col min="5383" max="5383" width="12.77734375" style="19" customWidth="1"/>
    <col min="5384" max="5384" width="12.44140625" style="19" bestFit="1" customWidth="1"/>
    <col min="5385" max="5385" width="6.5546875" style="19" customWidth="1"/>
    <col min="5386" max="5386" width="15.21875" style="19" customWidth="1"/>
    <col min="5387" max="5387" width="9" style="19" customWidth="1"/>
    <col min="5388" max="5388" width="7" style="19" customWidth="1"/>
    <col min="5389" max="5389" width="6.21875" style="19" customWidth="1"/>
    <col min="5390" max="5633" width="9.21875" style="19"/>
    <col min="5634" max="5634" width="11.44140625" style="19" customWidth="1"/>
    <col min="5635" max="5636" width="12.21875" style="19" customWidth="1"/>
    <col min="5637" max="5637" width="15.5546875" style="19" customWidth="1"/>
    <col min="5638" max="5638" width="1.77734375" style="19" customWidth="1"/>
    <col min="5639" max="5639" width="12.77734375" style="19" customWidth="1"/>
    <col min="5640" max="5640" width="12.44140625" style="19" bestFit="1" customWidth="1"/>
    <col min="5641" max="5641" width="6.5546875" style="19" customWidth="1"/>
    <col min="5642" max="5642" width="15.21875" style="19" customWidth="1"/>
    <col min="5643" max="5643" width="9" style="19" customWidth="1"/>
    <col min="5644" max="5644" width="7" style="19" customWidth="1"/>
    <col min="5645" max="5645" width="6.21875" style="19" customWidth="1"/>
    <col min="5646" max="5889" width="9.21875" style="19"/>
    <col min="5890" max="5890" width="11.44140625" style="19" customWidth="1"/>
    <col min="5891" max="5892" width="12.21875" style="19" customWidth="1"/>
    <col min="5893" max="5893" width="15.5546875" style="19" customWidth="1"/>
    <col min="5894" max="5894" width="1.77734375" style="19" customWidth="1"/>
    <col min="5895" max="5895" width="12.77734375" style="19" customWidth="1"/>
    <col min="5896" max="5896" width="12.44140625" style="19" bestFit="1" customWidth="1"/>
    <col min="5897" max="5897" width="6.5546875" style="19" customWidth="1"/>
    <col min="5898" max="5898" width="15.21875" style="19" customWidth="1"/>
    <col min="5899" max="5899" width="9" style="19" customWidth="1"/>
    <col min="5900" max="5900" width="7" style="19" customWidth="1"/>
    <col min="5901" max="5901" width="6.21875" style="19" customWidth="1"/>
    <col min="5902" max="6145" width="9.21875" style="19"/>
    <col min="6146" max="6146" width="11.44140625" style="19" customWidth="1"/>
    <col min="6147" max="6148" width="12.21875" style="19" customWidth="1"/>
    <col min="6149" max="6149" width="15.5546875" style="19" customWidth="1"/>
    <col min="6150" max="6150" width="1.77734375" style="19" customWidth="1"/>
    <col min="6151" max="6151" width="12.77734375" style="19" customWidth="1"/>
    <col min="6152" max="6152" width="12.44140625" style="19" bestFit="1" customWidth="1"/>
    <col min="6153" max="6153" width="6.5546875" style="19" customWidth="1"/>
    <col min="6154" max="6154" width="15.21875" style="19" customWidth="1"/>
    <col min="6155" max="6155" width="9" style="19" customWidth="1"/>
    <col min="6156" max="6156" width="7" style="19" customWidth="1"/>
    <col min="6157" max="6157" width="6.21875" style="19" customWidth="1"/>
    <col min="6158" max="6401" width="9.21875" style="19"/>
    <col min="6402" max="6402" width="11.44140625" style="19" customWidth="1"/>
    <col min="6403" max="6404" width="12.21875" style="19" customWidth="1"/>
    <col min="6405" max="6405" width="15.5546875" style="19" customWidth="1"/>
    <col min="6406" max="6406" width="1.77734375" style="19" customWidth="1"/>
    <col min="6407" max="6407" width="12.77734375" style="19" customWidth="1"/>
    <col min="6408" max="6408" width="12.44140625" style="19" bestFit="1" customWidth="1"/>
    <col min="6409" max="6409" width="6.5546875" style="19" customWidth="1"/>
    <col min="6410" max="6410" width="15.21875" style="19" customWidth="1"/>
    <col min="6411" max="6411" width="9" style="19" customWidth="1"/>
    <col min="6412" max="6412" width="7" style="19" customWidth="1"/>
    <col min="6413" max="6413" width="6.21875" style="19" customWidth="1"/>
    <col min="6414" max="6657" width="9.21875" style="19"/>
    <col min="6658" max="6658" width="11.44140625" style="19" customWidth="1"/>
    <col min="6659" max="6660" width="12.21875" style="19" customWidth="1"/>
    <col min="6661" max="6661" width="15.5546875" style="19" customWidth="1"/>
    <col min="6662" max="6662" width="1.77734375" style="19" customWidth="1"/>
    <col min="6663" max="6663" width="12.77734375" style="19" customWidth="1"/>
    <col min="6664" max="6664" width="12.44140625" style="19" bestFit="1" customWidth="1"/>
    <col min="6665" max="6665" width="6.5546875" style="19" customWidth="1"/>
    <col min="6666" max="6666" width="15.21875" style="19" customWidth="1"/>
    <col min="6667" max="6667" width="9" style="19" customWidth="1"/>
    <col min="6668" max="6668" width="7" style="19" customWidth="1"/>
    <col min="6669" max="6669" width="6.21875" style="19" customWidth="1"/>
    <col min="6670" max="6913" width="9.21875" style="19"/>
    <col min="6914" max="6914" width="11.44140625" style="19" customWidth="1"/>
    <col min="6915" max="6916" width="12.21875" style="19" customWidth="1"/>
    <col min="6917" max="6917" width="15.5546875" style="19" customWidth="1"/>
    <col min="6918" max="6918" width="1.77734375" style="19" customWidth="1"/>
    <col min="6919" max="6919" width="12.77734375" style="19" customWidth="1"/>
    <col min="6920" max="6920" width="12.44140625" style="19" bestFit="1" customWidth="1"/>
    <col min="6921" max="6921" width="6.5546875" style="19" customWidth="1"/>
    <col min="6922" max="6922" width="15.21875" style="19" customWidth="1"/>
    <col min="6923" max="6923" width="9" style="19" customWidth="1"/>
    <col min="6924" max="6924" width="7" style="19" customWidth="1"/>
    <col min="6925" max="6925" width="6.21875" style="19" customWidth="1"/>
    <col min="6926" max="7169" width="9.21875" style="19"/>
    <col min="7170" max="7170" width="11.44140625" style="19" customWidth="1"/>
    <col min="7171" max="7172" width="12.21875" style="19" customWidth="1"/>
    <col min="7173" max="7173" width="15.5546875" style="19" customWidth="1"/>
    <col min="7174" max="7174" width="1.77734375" style="19" customWidth="1"/>
    <col min="7175" max="7175" width="12.77734375" style="19" customWidth="1"/>
    <col min="7176" max="7176" width="12.44140625" style="19" bestFit="1" customWidth="1"/>
    <col min="7177" max="7177" width="6.5546875" style="19" customWidth="1"/>
    <col min="7178" max="7178" width="15.21875" style="19" customWidth="1"/>
    <col min="7179" max="7179" width="9" style="19" customWidth="1"/>
    <col min="7180" max="7180" width="7" style="19" customWidth="1"/>
    <col min="7181" max="7181" width="6.21875" style="19" customWidth="1"/>
    <col min="7182" max="7425" width="9.21875" style="19"/>
    <col min="7426" max="7426" width="11.44140625" style="19" customWidth="1"/>
    <col min="7427" max="7428" width="12.21875" style="19" customWidth="1"/>
    <col min="7429" max="7429" width="15.5546875" style="19" customWidth="1"/>
    <col min="7430" max="7430" width="1.77734375" style="19" customWidth="1"/>
    <col min="7431" max="7431" width="12.77734375" style="19" customWidth="1"/>
    <col min="7432" max="7432" width="12.44140625" style="19" bestFit="1" customWidth="1"/>
    <col min="7433" max="7433" width="6.5546875" style="19" customWidth="1"/>
    <col min="7434" max="7434" width="15.21875" style="19" customWidth="1"/>
    <col min="7435" max="7435" width="9" style="19" customWidth="1"/>
    <col min="7436" max="7436" width="7" style="19" customWidth="1"/>
    <col min="7437" max="7437" width="6.21875" style="19" customWidth="1"/>
    <col min="7438" max="7681" width="9.21875" style="19"/>
    <col min="7682" max="7682" width="11.44140625" style="19" customWidth="1"/>
    <col min="7683" max="7684" width="12.21875" style="19" customWidth="1"/>
    <col min="7685" max="7685" width="15.5546875" style="19" customWidth="1"/>
    <col min="7686" max="7686" width="1.77734375" style="19" customWidth="1"/>
    <col min="7687" max="7687" width="12.77734375" style="19" customWidth="1"/>
    <col min="7688" max="7688" width="12.44140625" style="19" bestFit="1" customWidth="1"/>
    <col min="7689" max="7689" width="6.5546875" style="19" customWidth="1"/>
    <col min="7690" max="7690" width="15.21875" style="19" customWidth="1"/>
    <col min="7691" max="7691" width="9" style="19" customWidth="1"/>
    <col min="7692" max="7692" width="7" style="19" customWidth="1"/>
    <col min="7693" max="7693" width="6.21875" style="19" customWidth="1"/>
    <col min="7694" max="7937" width="9.21875" style="19"/>
    <col min="7938" max="7938" width="11.44140625" style="19" customWidth="1"/>
    <col min="7939" max="7940" width="12.21875" style="19" customWidth="1"/>
    <col min="7941" max="7941" width="15.5546875" style="19" customWidth="1"/>
    <col min="7942" max="7942" width="1.77734375" style="19" customWidth="1"/>
    <col min="7943" max="7943" width="12.77734375" style="19" customWidth="1"/>
    <col min="7944" max="7944" width="12.44140625" style="19" bestFit="1" customWidth="1"/>
    <col min="7945" max="7945" width="6.5546875" style="19" customWidth="1"/>
    <col min="7946" max="7946" width="15.21875" style="19" customWidth="1"/>
    <col min="7947" max="7947" width="9" style="19" customWidth="1"/>
    <col min="7948" max="7948" width="7" style="19" customWidth="1"/>
    <col min="7949" max="7949" width="6.21875" style="19" customWidth="1"/>
    <col min="7950" max="8193" width="9.21875" style="19"/>
    <col min="8194" max="8194" width="11.44140625" style="19" customWidth="1"/>
    <col min="8195" max="8196" width="12.21875" style="19" customWidth="1"/>
    <col min="8197" max="8197" width="15.5546875" style="19" customWidth="1"/>
    <col min="8198" max="8198" width="1.77734375" style="19" customWidth="1"/>
    <col min="8199" max="8199" width="12.77734375" style="19" customWidth="1"/>
    <col min="8200" max="8200" width="12.44140625" style="19" bestFit="1" customWidth="1"/>
    <col min="8201" max="8201" width="6.5546875" style="19" customWidth="1"/>
    <col min="8202" max="8202" width="15.21875" style="19" customWidth="1"/>
    <col min="8203" max="8203" width="9" style="19" customWidth="1"/>
    <col min="8204" max="8204" width="7" style="19" customWidth="1"/>
    <col min="8205" max="8205" width="6.21875" style="19" customWidth="1"/>
    <col min="8206" max="8449" width="9.21875" style="19"/>
    <col min="8450" max="8450" width="11.44140625" style="19" customWidth="1"/>
    <col min="8451" max="8452" width="12.21875" style="19" customWidth="1"/>
    <col min="8453" max="8453" width="15.5546875" style="19" customWidth="1"/>
    <col min="8454" max="8454" width="1.77734375" style="19" customWidth="1"/>
    <col min="8455" max="8455" width="12.77734375" style="19" customWidth="1"/>
    <col min="8456" max="8456" width="12.44140625" style="19" bestFit="1" customWidth="1"/>
    <col min="8457" max="8457" width="6.5546875" style="19" customWidth="1"/>
    <col min="8458" max="8458" width="15.21875" style="19" customWidth="1"/>
    <col min="8459" max="8459" width="9" style="19" customWidth="1"/>
    <col min="8460" max="8460" width="7" style="19" customWidth="1"/>
    <col min="8461" max="8461" width="6.21875" style="19" customWidth="1"/>
    <col min="8462" max="8705" width="9.21875" style="19"/>
    <col min="8706" max="8706" width="11.44140625" style="19" customWidth="1"/>
    <col min="8707" max="8708" width="12.21875" style="19" customWidth="1"/>
    <col min="8709" max="8709" width="15.5546875" style="19" customWidth="1"/>
    <col min="8710" max="8710" width="1.77734375" style="19" customWidth="1"/>
    <col min="8711" max="8711" width="12.77734375" style="19" customWidth="1"/>
    <col min="8712" max="8712" width="12.44140625" style="19" bestFit="1" customWidth="1"/>
    <col min="8713" max="8713" width="6.5546875" style="19" customWidth="1"/>
    <col min="8714" max="8714" width="15.21875" style="19" customWidth="1"/>
    <col min="8715" max="8715" width="9" style="19" customWidth="1"/>
    <col min="8716" max="8716" width="7" style="19" customWidth="1"/>
    <col min="8717" max="8717" width="6.21875" style="19" customWidth="1"/>
    <col min="8718" max="8961" width="9.21875" style="19"/>
    <col min="8962" max="8962" width="11.44140625" style="19" customWidth="1"/>
    <col min="8963" max="8964" width="12.21875" style="19" customWidth="1"/>
    <col min="8965" max="8965" width="15.5546875" style="19" customWidth="1"/>
    <col min="8966" max="8966" width="1.77734375" style="19" customWidth="1"/>
    <col min="8967" max="8967" width="12.77734375" style="19" customWidth="1"/>
    <col min="8968" max="8968" width="12.44140625" style="19" bestFit="1" customWidth="1"/>
    <col min="8969" max="8969" width="6.5546875" style="19" customWidth="1"/>
    <col min="8970" max="8970" width="15.21875" style="19" customWidth="1"/>
    <col min="8971" max="8971" width="9" style="19" customWidth="1"/>
    <col min="8972" max="8972" width="7" style="19" customWidth="1"/>
    <col min="8973" max="8973" width="6.21875" style="19" customWidth="1"/>
    <col min="8974" max="9217" width="9.21875" style="19"/>
    <col min="9218" max="9218" width="11.44140625" style="19" customWidth="1"/>
    <col min="9219" max="9220" width="12.21875" style="19" customWidth="1"/>
    <col min="9221" max="9221" width="15.5546875" style="19" customWidth="1"/>
    <col min="9222" max="9222" width="1.77734375" style="19" customWidth="1"/>
    <col min="9223" max="9223" width="12.77734375" style="19" customWidth="1"/>
    <col min="9224" max="9224" width="12.44140625" style="19" bestFit="1" customWidth="1"/>
    <col min="9225" max="9225" width="6.5546875" style="19" customWidth="1"/>
    <col min="9226" max="9226" width="15.21875" style="19" customWidth="1"/>
    <col min="9227" max="9227" width="9" style="19" customWidth="1"/>
    <col min="9228" max="9228" width="7" style="19" customWidth="1"/>
    <col min="9229" max="9229" width="6.21875" style="19" customWidth="1"/>
    <col min="9230" max="9473" width="9.21875" style="19"/>
    <col min="9474" max="9474" width="11.44140625" style="19" customWidth="1"/>
    <col min="9475" max="9476" width="12.21875" style="19" customWidth="1"/>
    <col min="9477" max="9477" width="15.5546875" style="19" customWidth="1"/>
    <col min="9478" max="9478" width="1.77734375" style="19" customWidth="1"/>
    <col min="9479" max="9479" width="12.77734375" style="19" customWidth="1"/>
    <col min="9480" max="9480" width="12.44140625" style="19" bestFit="1" customWidth="1"/>
    <col min="9481" max="9481" width="6.5546875" style="19" customWidth="1"/>
    <col min="9482" max="9482" width="15.21875" style="19" customWidth="1"/>
    <col min="9483" max="9483" width="9" style="19" customWidth="1"/>
    <col min="9484" max="9484" width="7" style="19" customWidth="1"/>
    <col min="9485" max="9485" width="6.21875" style="19" customWidth="1"/>
    <col min="9486" max="9729" width="9.21875" style="19"/>
    <col min="9730" max="9730" width="11.44140625" style="19" customWidth="1"/>
    <col min="9731" max="9732" width="12.21875" style="19" customWidth="1"/>
    <col min="9733" max="9733" width="15.5546875" style="19" customWidth="1"/>
    <col min="9734" max="9734" width="1.77734375" style="19" customWidth="1"/>
    <col min="9735" max="9735" width="12.77734375" style="19" customWidth="1"/>
    <col min="9736" max="9736" width="12.44140625" style="19" bestFit="1" customWidth="1"/>
    <col min="9737" max="9737" width="6.5546875" style="19" customWidth="1"/>
    <col min="9738" max="9738" width="15.21875" style="19" customWidth="1"/>
    <col min="9739" max="9739" width="9" style="19" customWidth="1"/>
    <col min="9740" max="9740" width="7" style="19" customWidth="1"/>
    <col min="9741" max="9741" width="6.21875" style="19" customWidth="1"/>
    <col min="9742" max="9985" width="9.21875" style="19"/>
    <col min="9986" max="9986" width="11.44140625" style="19" customWidth="1"/>
    <col min="9987" max="9988" width="12.21875" style="19" customWidth="1"/>
    <col min="9989" max="9989" width="15.5546875" style="19" customWidth="1"/>
    <col min="9990" max="9990" width="1.77734375" style="19" customWidth="1"/>
    <col min="9991" max="9991" width="12.77734375" style="19" customWidth="1"/>
    <col min="9992" max="9992" width="12.44140625" style="19" bestFit="1" customWidth="1"/>
    <col min="9993" max="9993" width="6.5546875" style="19" customWidth="1"/>
    <col min="9994" max="9994" width="15.21875" style="19" customWidth="1"/>
    <col min="9995" max="9995" width="9" style="19" customWidth="1"/>
    <col min="9996" max="9996" width="7" style="19" customWidth="1"/>
    <col min="9997" max="9997" width="6.21875" style="19" customWidth="1"/>
    <col min="9998" max="10241" width="9.21875" style="19"/>
    <col min="10242" max="10242" width="11.44140625" style="19" customWidth="1"/>
    <col min="10243" max="10244" width="12.21875" style="19" customWidth="1"/>
    <col min="10245" max="10245" width="15.5546875" style="19" customWidth="1"/>
    <col min="10246" max="10246" width="1.77734375" style="19" customWidth="1"/>
    <col min="10247" max="10247" width="12.77734375" style="19" customWidth="1"/>
    <col min="10248" max="10248" width="12.44140625" style="19" bestFit="1" customWidth="1"/>
    <col min="10249" max="10249" width="6.5546875" style="19" customWidth="1"/>
    <col min="10250" max="10250" width="15.21875" style="19" customWidth="1"/>
    <col min="10251" max="10251" width="9" style="19" customWidth="1"/>
    <col min="10252" max="10252" width="7" style="19" customWidth="1"/>
    <col min="10253" max="10253" width="6.21875" style="19" customWidth="1"/>
    <col min="10254" max="10497" width="9.21875" style="19"/>
    <col min="10498" max="10498" width="11.44140625" style="19" customWidth="1"/>
    <col min="10499" max="10500" width="12.21875" style="19" customWidth="1"/>
    <col min="10501" max="10501" width="15.5546875" style="19" customWidth="1"/>
    <col min="10502" max="10502" width="1.77734375" style="19" customWidth="1"/>
    <col min="10503" max="10503" width="12.77734375" style="19" customWidth="1"/>
    <col min="10504" max="10504" width="12.44140625" style="19" bestFit="1" customWidth="1"/>
    <col min="10505" max="10505" width="6.5546875" style="19" customWidth="1"/>
    <col min="10506" max="10506" width="15.21875" style="19" customWidth="1"/>
    <col min="10507" max="10507" width="9" style="19" customWidth="1"/>
    <col min="10508" max="10508" width="7" style="19" customWidth="1"/>
    <col min="10509" max="10509" width="6.21875" style="19" customWidth="1"/>
    <col min="10510" max="10753" width="9.21875" style="19"/>
    <col min="10754" max="10754" width="11.44140625" style="19" customWidth="1"/>
    <col min="10755" max="10756" width="12.21875" style="19" customWidth="1"/>
    <col min="10757" max="10757" width="15.5546875" style="19" customWidth="1"/>
    <col min="10758" max="10758" width="1.77734375" style="19" customWidth="1"/>
    <col min="10759" max="10759" width="12.77734375" style="19" customWidth="1"/>
    <col min="10760" max="10760" width="12.44140625" style="19" bestFit="1" customWidth="1"/>
    <col min="10761" max="10761" width="6.5546875" style="19" customWidth="1"/>
    <col min="10762" max="10762" width="15.21875" style="19" customWidth="1"/>
    <col min="10763" max="10763" width="9" style="19" customWidth="1"/>
    <col min="10764" max="10764" width="7" style="19" customWidth="1"/>
    <col min="10765" max="10765" width="6.21875" style="19" customWidth="1"/>
    <col min="10766" max="11009" width="9.21875" style="19"/>
    <col min="11010" max="11010" width="11.44140625" style="19" customWidth="1"/>
    <col min="11011" max="11012" width="12.21875" style="19" customWidth="1"/>
    <col min="11013" max="11013" width="15.5546875" style="19" customWidth="1"/>
    <col min="11014" max="11014" width="1.77734375" style="19" customWidth="1"/>
    <col min="11015" max="11015" width="12.77734375" style="19" customWidth="1"/>
    <col min="11016" max="11016" width="12.44140625" style="19" bestFit="1" customWidth="1"/>
    <col min="11017" max="11017" width="6.5546875" style="19" customWidth="1"/>
    <col min="11018" max="11018" width="15.21875" style="19" customWidth="1"/>
    <col min="11019" max="11019" width="9" style="19" customWidth="1"/>
    <col min="11020" max="11020" width="7" style="19" customWidth="1"/>
    <col min="11021" max="11021" width="6.21875" style="19" customWidth="1"/>
    <col min="11022" max="11265" width="9.21875" style="19"/>
    <col min="11266" max="11266" width="11.44140625" style="19" customWidth="1"/>
    <col min="11267" max="11268" width="12.21875" style="19" customWidth="1"/>
    <col min="11269" max="11269" width="15.5546875" style="19" customWidth="1"/>
    <col min="11270" max="11270" width="1.77734375" style="19" customWidth="1"/>
    <col min="11271" max="11271" width="12.77734375" style="19" customWidth="1"/>
    <col min="11272" max="11272" width="12.44140625" style="19" bestFit="1" customWidth="1"/>
    <col min="11273" max="11273" width="6.5546875" style="19" customWidth="1"/>
    <col min="11274" max="11274" width="15.21875" style="19" customWidth="1"/>
    <col min="11275" max="11275" width="9" style="19" customWidth="1"/>
    <col min="11276" max="11276" width="7" style="19" customWidth="1"/>
    <col min="11277" max="11277" width="6.21875" style="19" customWidth="1"/>
    <col min="11278" max="11521" width="9.21875" style="19"/>
    <col min="11522" max="11522" width="11.44140625" style="19" customWidth="1"/>
    <col min="11523" max="11524" width="12.21875" style="19" customWidth="1"/>
    <col min="11525" max="11525" width="15.5546875" style="19" customWidth="1"/>
    <col min="11526" max="11526" width="1.77734375" style="19" customWidth="1"/>
    <col min="11527" max="11527" width="12.77734375" style="19" customWidth="1"/>
    <col min="11528" max="11528" width="12.44140625" style="19" bestFit="1" customWidth="1"/>
    <col min="11529" max="11529" width="6.5546875" style="19" customWidth="1"/>
    <col min="11530" max="11530" width="15.21875" style="19" customWidth="1"/>
    <col min="11531" max="11531" width="9" style="19" customWidth="1"/>
    <col min="11532" max="11532" width="7" style="19" customWidth="1"/>
    <col min="11533" max="11533" width="6.21875" style="19" customWidth="1"/>
    <col min="11534" max="11777" width="9.21875" style="19"/>
    <col min="11778" max="11778" width="11.44140625" style="19" customWidth="1"/>
    <col min="11779" max="11780" width="12.21875" style="19" customWidth="1"/>
    <col min="11781" max="11781" width="15.5546875" style="19" customWidth="1"/>
    <col min="11782" max="11782" width="1.77734375" style="19" customWidth="1"/>
    <col min="11783" max="11783" width="12.77734375" style="19" customWidth="1"/>
    <col min="11784" max="11784" width="12.44140625" style="19" bestFit="1" customWidth="1"/>
    <col min="11785" max="11785" width="6.5546875" style="19" customWidth="1"/>
    <col min="11786" max="11786" width="15.21875" style="19" customWidth="1"/>
    <col min="11787" max="11787" width="9" style="19" customWidth="1"/>
    <col min="11788" max="11788" width="7" style="19" customWidth="1"/>
    <col min="11789" max="11789" width="6.21875" style="19" customWidth="1"/>
    <col min="11790" max="12033" width="9.21875" style="19"/>
    <col min="12034" max="12034" width="11.44140625" style="19" customWidth="1"/>
    <col min="12035" max="12036" width="12.21875" style="19" customWidth="1"/>
    <col min="12037" max="12037" width="15.5546875" style="19" customWidth="1"/>
    <col min="12038" max="12038" width="1.77734375" style="19" customWidth="1"/>
    <col min="12039" max="12039" width="12.77734375" style="19" customWidth="1"/>
    <col min="12040" max="12040" width="12.44140625" style="19" bestFit="1" customWidth="1"/>
    <col min="12041" max="12041" width="6.5546875" style="19" customWidth="1"/>
    <col min="12042" max="12042" width="15.21875" style="19" customWidth="1"/>
    <col min="12043" max="12043" width="9" style="19" customWidth="1"/>
    <col min="12044" max="12044" width="7" style="19" customWidth="1"/>
    <col min="12045" max="12045" width="6.21875" style="19" customWidth="1"/>
    <col min="12046" max="12289" width="9.21875" style="19"/>
    <col min="12290" max="12290" width="11.44140625" style="19" customWidth="1"/>
    <col min="12291" max="12292" width="12.21875" style="19" customWidth="1"/>
    <col min="12293" max="12293" width="15.5546875" style="19" customWidth="1"/>
    <col min="12294" max="12294" width="1.77734375" style="19" customWidth="1"/>
    <col min="12295" max="12295" width="12.77734375" style="19" customWidth="1"/>
    <col min="12296" max="12296" width="12.44140625" style="19" bestFit="1" customWidth="1"/>
    <col min="12297" max="12297" width="6.5546875" style="19" customWidth="1"/>
    <col min="12298" max="12298" width="15.21875" style="19" customWidth="1"/>
    <col min="12299" max="12299" width="9" style="19" customWidth="1"/>
    <col min="12300" max="12300" width="7" style="19" customWidth="1"/>
    <col min="12301" max="12301" width="6.21875" style="19" customWidth="1"/>
    <col min="12302" max="12545" width="9.21875" style="19"/>
    <col min="12546" max="12546" width="11.44140625" style="19" customWidth="1"/>
    <col min="12547" max="12548" width="12.21875" style="19" customWidth="1"/>
    <col min="12549" max="12549" width="15.5546875" style="19" customWidth="1"/>
    <col min="12550" max="12550" width="1.77734375" style="19" customWidth="1"/>
    <col min="12551" max="12551" width="12.77734375" style="19" customWidth="1"/>
    <col min="12552" max="12552" width="12.44140625" style="19" bestFit="1" customWidth="1"/>
    <col min="12553" max="12553" width="6.5546875" style="19" customWidth="1"/>
    <col min="12554" max="12554" width="15.21875" style="19" customWidth="1"/>
    <col min="12555" max="12555" width="9" style="19" customWidth="1"/>
    <col min="12556" max="12556" width="7" style="19" customWidth="1"/>
    <col min="12557" max="12557" width="6.21875" style="19" customWidth="1"/>
    <col min="12558" max="12801" width="9.21875" style="19"/>
    <col min="12802" max="12802" width="11.44140625" style="19" customWidth="1"/>
    <col min="12803" max="12804" width="12.21875" style="19" customWidth="1"/>
    <col min="12805" max="12805" width="15.5546875" style="19" customWidth="1"/>
    <col min="12806" max="12806" width="1.77734375" style="19" customWidth="1"/>
    <col min="12807" max="12807" width="12.77734375" style="19" customWidth="1"/>
    <col min="12808" max="12808" width="12.44140625" style="19" bestFit="1" customWidth="1"/>
    <col min="12809" max="12809" width="6.5546875" style="19" customWidth="1"/>
    <col min="12810" max="12810" width="15.21875" style="19" customWidth="1"/>
    <col min="12811" max="12811" width="9" style="19" customWidth="1"/>
    <col min="12812" max="12812" width="7" style="19" customWidth="1"/>
    <col min="12813" max="12813" width="6.21875" style="19" customWidth="1"/>
    <col min="12814" max="13057" width="9.21875" style="19"/>
    <col min="13058" max="13058" width="11.44140625" style="19" customWidth="1"/>
    <col min="13059" max="13060" width="12.21875" style="19" customWidth="1"/>
    <col min="13061" max="13061" width="15.5546875" style="19" customWidth="1"/>
    <col min="13062" max="13062" width="1.77734375" style="19" customWidth="1"/>
    <col min="13063" max="13063" width="12.77734375" style="19" customWidth="1"/>
    <col min="13064" max="13064" width="12.44140625" style="19" bestFit="1" customWidth="1"/>
    <col min="13065" max="13065" width="6.5546875" style="19" customWidth="1"/>
    <col min="13066" max="13066" width="15.21875" style="19" customWidth="1"/>
    <col min="13067" max="13067" width="9" style="19" customWidth="1"/>
    <col min="13068" max="13068" width="7" style="19" customWidth="1"/>
    <col min="13069" max="13069" width="6.21875" style="19" customWidth="1"/>
    <col min="13070" max="13313" width="9.21875" style="19"/>
    <col min="13314" max="13314" width="11.44140625" style="19" customWidth="1"/>
    <col min="13315" max="13316" width="12.21875" style="19" customWidth="1"/>
    <col min="13317" max="13317" width="15.5546875" style="19" customWidth="1"/>
    <col min="13318" max="13318" width="1.77734375" style="19" customWidth="1"/>
    <col min="13319" max="13319" width="12.77734375" style="19" customWidth="1"/>
    <col min="13320" max="13320" width="12.44140625" style="19" bestFit="1" customWidth="1"/>
    <col min="13321" max="13321" width="6.5546875" style="19" customWidth="1"/>
    <col min="13322" max="13322" width="15.21875" style="19" customWidth="1"/>
    <col min="13323" max="13323" width="9" style="19" customWidth="1"/>
    <col min="13324" max="13324" width="7" style="19" customWidth="1"/>
    <col min="13325" max="13325" width="6.21875" style="19" customWidth="1"/>
    <col min="13326" max="13569" width="9.21875" style="19"/>
    <col min="13570" max="13570" width="11.44140625" style="19" customWidth="1"/>
    <col min="13571" max="13572" width="12.21875" style="19" customWidth="1"/>
    <col min="13573" max="13573" width="15.5546875" style="19" customWidth="1"/>
    <col min="13574" max="13574" width="1.77734375" style="19" customWidth="1"/>
    <col min="13575" max="13575" width="12.77734375" style="19" customWidth="1"/>
    <col min="13576" max="13576" width="12.44140625" style="19" bestFit="1" customWidth="1"/>
    <col min="13577" max="13577" width="6.5546875" style="19" customWidth="1"/>
    <col min="13578" max="13578" width="15.21875" style="19" customWidth="1"/>
    <col min="13579" max="13579" width="9" style="19" customWidth="1"/>
    <col min="13580" max="13580" width="7" style="19" customWidth="1"/>
    <col min="13581" max="13581" width="6.21875" style="19" customWidth="1"/>
    <col min="13582" max="13825" width="9.21875" style="19"/>
    <col min="13826" max="13826" width="11.44140625" style="19" customWidth="1"/>
    <col min="13827" max="13828" width="12.21875" style="19" customWidth="1"/>
    <col min="13829" max="13829" width="15.5546875" style="19" customWidth="1"/>
    <col min="13830" max="13830" width="1.77734375" style="19" customWidth="1"/>
    <col min="13831" max="13831" width="12.77734375" style="19" customWidth="1"/>
    <col min="13832" max="13832" width="12.44140625" style="19" bestFit="1" customWidth="1"/>
    <col min="13833" max="13833" width="6.5546875" style="19" customWidth="1"/>
    <col min="13834" max="13834" width="15.21875" style="19" customWidth="1"/>
    <col min="13835" max="13835" width="9" style="19" customWidth="1"/>
    <col min="13836" max="13836" width="7" style="19" customWidth="1"/>
    <col min="13837" max="13837" width="6.21875" style="19" customWidth="1"/>
    <col min="13838" max="14081" width="9.21875" style="19"/>
    <col min="14082" max="14082" width="11.44140625" style="19" customWidth="1"/>
    <col min="14083" max="14084" width="12.21875" style="19" customWidth="1"/>
    <col min="14085" max="14085" width="15.5546875" style="19" customWidth="1"/>
    <col min="14086" max="14086" width="1.77734375" style="19" customWidth="1"/>
    <col min="14087" max="14087" width="12.77734375" style="19" customWidth="1"/>
    <col min="14088" max="14088" width="12.44140625" style="19" bestFit="1" customWidth="1"/>
    <col min="14089" max="14089" width="6.5546875" style="19" customWidth="1"/>
    <col min="14090" max="14090" width="15.21875" style="19" customWidth="1"/>
    <col min="14091" max="14091" width="9" style="19" customWidth="1"/>
    <col min="14092" max="14092" width="7" style="19" customWidth="1"/>
    <col min="14093" max="14093" width="6.21875" style="19" customWidth="1"/>
    <col min="14094" max="14337" width="9.21875" style="19"/>
    <col min="14338" max="14338" width="11.44140625" style="19" customWidth="1"/>
    <col min="14339" max="14340" width="12.21875" style="19" customWidth="1"/>
    <col min="14341" max="14341" width="15.5546875" style="19" customWidth="1"/>
    <col min="14342" max="14342" width="1.77734375" style="19" customWidth="1"/>
    <col min="14343" max="14343" width="12.77734375" style="19" customWidth="1"/>
    <col min="14344" max="14344" width="12.44140625" style="19" bestFit="1" customWidth="1"/>
    <col min="14345" max="14345" width="6.5546875" style="19" customWidth="1"/>
    <col min="14346" max="14346" width="15.21875" style="19" customWidth="1"/>
    <col min="14347" max="14347" width="9" style="19" customWidth="1"/>
    <col min="14348" max="14348" width="7" style="19" customWidth="1"/>
    <col min="14349" max="14349" width="6.21875" style="19" customWidth="1"/>
    <col min="14350" max="14593" width="9.21875" style="19"/>
    <col min="14594" max="14594" width="11.44140625" style="19" customWidth="1"/>
    <col min="14595" max="14596" width="12.21875" style="19" customWidth="1"/>
    <col min="14597" max="14597" width="15.5546875" style="19" customWidth="1"/>
    <col min="14598" max="14598" width="1.77734375" style="19" customWidth="1"/>
    <col min="14599" max="14599" width="12.77734375" style="19" customWidth="1"/>
    <col min="14600" max="14600" width="12.44140625" style="19" bestFit="1" customWidth="1"/>
    <col min="14601" max="14601" width="6.5546875" style="19" customWidth="1"/>
    <col min="14602" max="14602" width="15.21875" style="19" customWidth="1"/>
    <col min="14603" max="14603" width="9" style="19" customWidth="1"/>
    <col min="14604" max="14604" width="7" style="19" customWidth="1"/>
    <col min="14605" max="14605" width="6.21875" style="19" customWidth="1"/>
    <col min="14606" max="14849" width="9.21875" style="19"/>
    <col min="14850" max="14850" width="11.44140625" style="19" customWidth="1"/>
    <col min="14851" max="14852" width="12.21875" style="19" customWidth="1"/>
    <col min="14853" max="14853" width="15.5546875" style="19" customWidth="1"/>
    <col min="14854" max="14854" width="1.77734375" style="19" customWidth="1"/>
    <col min="14855" max="14855" width="12.77734375" style="19" customWidth="1"/>
    <col min="14856" max="14856" width="12.44140625" style="19" bestFit="1" customWidth="1"/>
    <col min="14857" max="14857" width="6.5546875" style="19" customWidth="1"/>
    <col min="14858" max="14858" width="15.21875" style="19" customWidth="1"/>
    <col min="14859" max="14859" width="9" style="19" customWidth="1"/>
    <col min="14860" max="14860" width="7" style="19" customWidth="1"/>
    <col min="14861" max="14861" width="6.21875" style="19" customWidth="1"/>
    <col min="14862" max="15105" width="9.21875" style="19"/>
    <col min="15106" max="15106" width="11.44140625" style="19" customWidth="1"/>
    <col min="15107" max="15108" width="12.21875" style="19" customWidth="1"/>
    <col min="15109" max="15109" width="15.5546875" style="19" customWidth="1"/>
    <col min="15110" max="15110" width="1.77734375" style="19" customWidth="1"/>
    <col min="15111" max="15111" width="12.77734375" style="19" customWidth="1"/>
    <col min="15112" max="15112" width="12.44140625" style="19" bestFit="1" customWidth="1"/>
    <col min="15113" max="15113" width="6.5546875" style="19" customWidth="1"/>
    <col min="15114" max="15114" width="15.21875" style="19" customWidth="1"/>
    <col min="15115" max="15115" width="9" style="19" customWidth="1"/>
    <col min="15116" max="15116" width="7" style="19" customWidth="1"/>
    <col min="15117" max="15117" width="6.21875" style="19" customWidth="1"/>
    <col min="15118" max="15361" width="9.21875" style="19"/>
    <col min="15362" max="15362" width="11.44140625" style="19" customWidth="1"/>
    <col min="15363" max="15364" width="12.21875" style="19" customWidth="1"/>
    <col min="15365" max="15365" width="15.5546875" style="19" customWidth="1"/>
    <col min="15366" max="15366" width="1.77734375" style="19" customWidth="1"/>
    <col min="15367" max="15367" width="12.77734375" style="19" customWidth="1"/>
    <col min="15368" max="15368" width="12.44140625" style="19" bestFit="1" customWidth="1"/>
    <col min="15369" max="15369" width="6.5546875" style="19" customWidth="1"/>
    <col min="15370" max="15370" width="15.21875" style="19" customWidth="1"/>
    <col min="15371" max="15371" width="9" style="19" customWidth="1"/>
    <col min="15372" max="15372" width="7" style="19" customWidth="1"/>
    <col min="15373" max="15373" width="6.21875" style="19" customWidth="1"/>
    <col min="15374" max="15617" width="9.21875" style="19"/>
    <col min="15618" max="15618" width="11.44140625" style="19" customWidth="1"/>
    <col min="15619" max="15620" width="12.21875" style="19" customWidth="1"/>
    <col min="15621" max="15621" width="15.5546875" style="19" customWidth="1"/>
    <col min="15622" max="15622" width="1.77734375" style="19" customWidth="1"/>
    <col min="15623" max="15623" width="12.77734375" style="19" customWidth="1"/>
    <col min="15624" max="15624" width="12.44140625" style="19" bestFit="1" customWidth="1"/>
    <col min="15625" max="15625" width="6.5546875" style="19" customWidth="1"/>
    <col min="15626" max="15626" width="15.21875" style="19" customWidth="1"/>
    <col min="15627" max="15627" width="9" style="19" customWidth="1"/>
    <col min="15628" max="15628" width="7" style="19" customWidth="1"/>
    <col min="15629" max="15629" width="6.21875" style="19" customWidth="1"/>
    <col min="15630" max="15873" width="9.21875" style="19"/>
    <col min="15874" max="15874" width="11.44140625" style="19" customWidth="1"/>
    <col min="15875" max="15876" width="12.21875" style="19" customWidth="1"/>
    <col min="15877" max="15877" width="15.5546875" style="19" customWidth="1"/>
    <col min="15878" max="15878" width="1.77734375" style="19" customWidth="1"/>
    <col min="15879" max="15879" width="12.77734375" style="19" customWidth="1"/>
    <col min="15880" max="15880" width="12.44140625" style="19" bestFit="1" customWidth="1"/>
    <col min="15881" max="15881" width="6.5546875" style="19" customWidth="1"/>
    <col min="15882" max="15882" width="15.21875" style="19" customWidth="1"/>
    <col min="15883" max="15883" width="9" style="19" customWidth="1"/>
    <col min="15884" max="15884" width="7" style="19" customWidth="1"/>
    <col min="15885" max="15885" width="6.21875" style="19" customWidth="1"/>
    <col min="15886" max="16129" width="9.21875" style="19"/>
    <col min="16130" max="16130" width="11.44140625" style="19" customWidth="1"/>
    <col min="16131" max="16132" width="12.21875" style="19" customWidth="1"/>
    <col min="16133" max="16133" width="15.5546875" style="19" customWidth="1"/>
    <col min="16134" max="16134" width="1.77734375" style="19" customWidth="1"/>
    <col min="16135" max="16135" width="12.77734375" style="19" customWidth="1"/>
    <col min="16136" max="16136" width="12.44140625" style="19" bestFit="1" customWidth="1"/>
    <col min="16137" max="16137" width="6.5546875" style="19" customWidth="1"/>
    <col min="16138" max="16138" width="15.21875" style="19" customWidth="1"/>
    <col min="16139" max="16139" width="9" style="19" customWidth="1"/>
    <col min="16140" max="16140" width="7" style="19" customWidth="1"/>
    <col min="16141" max="16141" width="6.21875" style="19" customWidth="1"/>
    <col min="16142" max="16384" width="9.21875" style="19"/>
  </cols>
  <sheetData>
    <row r="1" spans="1:53" s="21" customFormat="1" ht="12.6" customHeight="1">
      <c r="M1" s="29"/>
      <c r="N1" s="29"/>
    </row>
    <row r="2" spans="1:53" s="14" customFormat="1" ht="60" customHeight="1">
      <c r="A2" s="12"/>
      <c r="B2" s="16"/>
      <c r="C2" s="39"/>
      <c r="D2" s="39"/>
      <c r="E2" s="39"/>
      <c r="F2" s="327" t="s">
        <v>0</v>
      </c>
      <c r="G2" s="328"/>
      <c r="H2" s="328"/>
      <c r="I2" s="328"/>
      <c r="J2" s="17"/>
      <c r="K2" s="18"/>
      <c r="L2" s="40" t="s">
        <v>195</v>
      </c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</row>
    <row r="3" spans="1:53" s="14" customFormat="1" ht="6.6" customHeight="1">
      <c r="A3" s="12"/>
      <c r="B3" s="15"/>
      <c r="C3" s="329"/>
      <c r="D3" s="329"/>
      <c r="E3" s="329"/>
      <c r="F3" s="329"/>
      <c r="G3" s="329"/>
      <c r="H3" s="329"/>
      <c r="I3" s="329"/>
      <c r="J3" s="329"/>
      <c r="K3" s="15"/>
      <c r="L3" s="15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</row>
    <row r="4" spans="1:53" ht="18.75" customHeight="1">
      <c r="B4" s="451" t="s">
        <v>1</v>
      </c>
      <c r="C4" s="452"/>
      <c r="D4" s="452"/>
      <c r="E4" s="453"/>
      <c r="F4" s="19"/>
      <c r="G4" s="451" t="s">
        <v>2</v>
      </c>
      <c r="H4" s="452"/>
      <c r="I4" s="454"/>
      <c r="J4" s="455">
        <f ca="1">NOW()</f>
        <v>45980.639491550923</v>
      </c>
      <c r="K4" s="456"/>
      <c r="L4" s="457"/>
      <c r="O4" s="19" t="s">
        <v>3</v>
      </c>
      <c r="Q4" s="133" t="s">
        <v>0</v>
      </c>
      <c r="R4" s="133" t="s">
        <v>58</v>
      </c>
      <c r="S4" s="133" t="s">
        <v>57</v>
      </c>
      <c r="T4" s="21"/>
    </row>
    <row r="5" spans="1:53" ht="35.4" customHeight="1">
      <c r="B5" s="136" t="s">
        <v>4</v>
      </c>
      <c r="C5" s="49" t="s">
        <v>5</v>
      </c>
      <c r="D5" s="50" t="s">
        <v>6</v>
      </c>
      <c r="E5" s="137" t="s">
        <v>180</v>
      </c>
      <c r="F5" s="19"/>
      <c r="G5" s="458" t="s">
        <v>8</v>
      </c>
      <c r="H5" s="459"/>
      <c r="I5" s="460"/>
      <c r="J5" s="461" t="s">
        <v>56</v>
      </c>
      <c r="K5" s="462"/>
      <c r="L5" s="463"/>
      <c r="O5" s="19" t="s">
        <v>9</v>
      </c>
      <c r="Q5" s="105" t="s">
        <v>56</v>
      </c>
      <c r="R5" s="105" t="s">
        <v>59</v>
      </c>
      <c r="S5" s="105" t="s">
        <v>59</v>
      </c>
      <c r="T5" s="21"/>
    </row>
    <row r="6" spans="1:53" ht="15.75" customHeight="1">
      <c r="B6" s="138">
        <v>100</v>
      </c>
      <c r="C6" s="53">
        <v>0</v>
      </c>
      <c r="D6" s="53">
        <v>0</v>
      </c>
      <c r="E6" s="139">
        <f t="shared" ref="E6:E11" si="0">(C6*B6) + (D6*B6)</f>
        <v>0</v>
      </c>
      <c r="F6" s="19"/>
      <c r="G6" s="449" t="str">
        <f>VLOOKUP($J$5,$Q$4:$S$10,2,FALSE)</f>
        <v xml:space="preserve"> </v>
      </c>
      <c r="H6" s="449"/>
      <c r="I6" s="449"/>
      <c r="J6" s="449"/>
      <c r="K6" s="449" t="str">
        <f>VLOOKUP($J$5,$Q$4:$S$10,3,FALSE)</f>
        <v xml:space="preserve"> </v>
      </c>
      <c r="L6" s="449"/>
      <c r="Q6" s="105" t="s">
        <v>49</v>
      </c>
      <c r="R6" s="105" t="s">
        <v>10</v>
      </c>
      <c r="S6" s="105" t="s">
        <v>11</v>
      </c>
      <c r="T6" s="21"/>
    </row>
    <row r="7" spans="1:53" ht="15.75" customHeight="1">
      <c r="B7" s="138">
        <v>200</v>
      </c>
      <c r="C7" s="53">
        <v>1</v>
      </c>
      <c r="D7" s="53">
        <v>0</v>
      </c>
      <c r="E7" s="139">
        <f t="shared" si="0"/>
        <v>200</v>
      </c>
      <c r="F7" s="19"/>
      <c r="G7" s="450"/>
      <c r="H7" s="450"/>
      <c r="I7" s="450"/>
      <c r="J7" s="450"/>
      <c r="K7" s="450"/>
      <c r="L7" s="450"/>
      <c r="Q7" s="105" t="s">
        <v>50</v>
      </c>
      <c r="R7" s="105" t="s">
        <v>55</v>
      </c>
      <c r="S7" s="105" t="s">
        <v>59</v>
      </c>
      <c r="T7" s="21"/>
    </row>
    <row r="8" spans="1:53" ht="15.75" customHeight="1">
      <c r="B8" s="138">
        <v>500</v>
      </c>
      <c r="C8" s="53">
        <v>0</v>
      </c>
      <c r="D8" s="53">
        <v>0</v>
      </c>
      <c r="E8" s="139">
        <f t="shared" si="0"/>
        <v>0</v>
      </c>
      <c r="F8" s="19"/>
      <c r="G8" s="58"/>
      <c r="H8" s="80"/>
      <c r="I8" s="80"/>
      <c r="J8" s="59"/>
      <c r="K8" s="80"/>
      <c r="L8" s="59"/>
      <c r="Q8" s="105" t="s">
        <v>51</v>
      </c>
      <c r="R8" s="105" t="s">
        <v>10</v>
      </c>
      <c r="S8" s="105" t="s">
        <v>11</v>
      </c>
      <c r="T8" s="21"/>
    </row>
    <row r="9" spans="1:53" ht="15.75" customHeight="1">
      <c r="B9" s="138">
        <v>1000</v>
      </c>
      <c r="C9" s="53">
        <v>0</v>
      </c>
      <c r="D9" s="53">
        <v>0</v>
      </c>
      <c r="E9" s="139">
        <f t="shared" si="0"/>
        <v>0</v>
      </c>
      <c r="F9" s="19"/>
      <c r="G9" s="58"/>
      <c r="H9" s="80"/>
      <c r="I9" s="80"/>
      <c r="J9" s="59"/>
      <c r="K9" s="80"/>
      <c r="L9" s="59"/>
      <c r="Q9" s="105" t="s">
        <v>52</v>
      </c>
      <c r="R9" s="105" t="s">
        <v>55</v>
      </c>
      <c r="S9" s="105" t="s">
        <v>59</v>
      </c>
      <c r="T9" s="21"/>
    </row>
    <row r="10" spans="1:53" ht="15.75" customHeight="1">
      <c r="B10" s="138">
        <v>2000</v>
      </c>
      <c r="C10" s="53">
        <v>0</v>
      </c>
      <c r="D10" s="53">
        <v>0</v>
      </c>
      <c r="E10" s="139">
        <f t="shared" si="0"/>
        <v>0</v>
      </c>
      <c r="F10" s="19"/>
      <c r="G10" s="58"/>
      <c r="H10" s="80"/>
      <c r="I10" s="80"/>
      <c r="J10" s="59"/>
      <c r="K10" s="80"/>
      <c r="L10" s="59"/>
      <c r="Q10" s="105" t="s">
        <v>54</v>
      </c>
      <c r="R10" s="105" t="s">
        <v>55</v>
      </c>
      <c r="S10" s="105" t="s">
        <v>59</v>
      </c>
      <c r="T10" s="21"/>
    </row>
    <row r="11" spans="1:53" ht="15.75" customHeight="1">
      <c r="B11" s="138">
        <v>5000</v>
      </c>
      <c r="C11" s="53">
        <v>0</v>
      </c>
      <c r="D11" s="53">
        <v>1</v>
      </c>
      <c r="E11" s="139">
        <f t="shared" si="0"/>
        <v>5000</v>
      </c>
      <c r="F11" s="19"/>
      <c r="G11" s="58"/>
      <c r="H11" s="80"/>
      <c r="I11" s="80"/>
      <c r="J11" s="59"/>
      <c r="K11" s="80"/>
      <c r="L11" s="59"/>
    </row>
    <row r="12" spans="1:53" s="22" customFormat="1" ht="18.75" customHeight="1">
      <c r="B12" s="390" t="s">
        <v>12</v>
      </c>
      <c r="C12" s="390"/>
      <c r="D12" s="390"/>
      <c r="E12" s="138">
        <f>SUM(E6:E11)</f>
        <v>5200</v>
      </c>
      <c r="G12" s="60"/>
      <c r="H12" s="61"/>
      <c r="I12" s="61"/>
      <c r="J12" s="62"/>
      <c r="K12" s="61"/>
      <c r="L12" s="62"/>
      <c r="M12" s="23"/>
      <c r="N12" s="23"/>
    </row>
    <row r="13" spans="1:53" ht="5.0999999999999996" customHeight="1">
      <c r="B13" s="19"/>
      <c r="C13" s="19"/>
      <c r="D13" s="19"/>
      <c r="E13" s="19"/>
      <c r="F13" s="19"/>
      <c r="G13" s="106"/>
      <c r="H13" s="106"/>
      <c r="I13" s="19"/>
      <c r="J13" s="19"/>
      <c r="K13" s="19"/>
      <c r="L13" s="19"/>
    </row>
    <row r="14" spans="1:53" ht="34.799999999999997">
      <c r="B14" s="140" t="s">
        <v>13</v>
      </c>
      <c r="C14" s="49" t="s">
        <v>5</v>
      </c>
      <c r="D14" s="50" t="s">
        <v>6</v>
      </c>
      <c r="E14" s="142" t="s">
        <v>180</v>
      </c>
      <c r="F14" s="19"/>
      <c r="G14" s="412" t="s">
        <v>14</v>
      </c>
      <c r="H14" s="412"/>
      <c r="I14" s="412"/>
      <c r="J14" s="412"/>
      <c r="K14" s="412"/>
      <c r="L14" s="412"/>
      <c r="O14" s="134"/>
    </row>
    <row r="15" spans="1:53" ht="15.75" customHeight="1">
      <c r="B15" s="138">
        <v>1</v>
      </c>
      <c r="C15" s="53">
        <v>0</v>
      </c>
      <c r="D15" s="53">
        <v>0</v>
      </c>
      <c r="E15" s="139">
        <f t="shared" ref="E15:E20" si="1">(C15*B15) + (D15*B15)</f>
        <v>0</v>
      </c>
      <c r="F15" s="19"/>
      <c r="G15" s="396" t="s">
        <v>15</v>
      </c>
      <c r="H15" s="396"/>
      <c r="I15" s="396"/>
      <c r="J15" s="396"/>
      <c r="K15" s="443">
        <f>+F21</f>
        <v>0</v>
      </c>
      <c r="L15" s="443"/>
      <c r="O15" s="135"/>
    </row>
    <row r="16" spans="1:53" ht="15.75" customHeight="1">
      <c r="B16" s="138">
        <v>2</v>
      </c>
      <c r="C16" s="53">
        <v>0</v>
      </c>
      <c r="D16" s="53">
        <v>0</v>
      </c>
      <c r="E16" s="139">
        <f t="shared" si="1"/>
        <v>0</v>
      </c>
      <c r="F16" s="19"/>
      <c r="G16" s="396" t="s">
        <v>16</v>
      </c>
      <c r="H16" s="396"/>
      <c r="I16" s="396"/>
      <c r="J16" s="396"/>
      <c r="K16" s="444">
        <v>220</v>
      </c>
      <c r="L16" s="444"/>
    </row>
    <row r="17" spans="2:14" ht="15.75" customHeight="1">
      <c r="B17" s="138">
        <v>5</v>
      </c>
      <c r="C17" s="53">
        <v>0</v>
      </c>
      <c r="D17" s="53">
        <v>1</v>
      </c>
      <c r="E17" s="139">
        <f t="shared" si="1"/>
        <v>5</v>
      </c>
      <c r="F17" s="19"/>
      <c r="G17" s="396" t="s">
        <v>17</v>
      </c>
      <c r="H17" s="396"/>
      <c r="I17" s="396"/>
      <c r="J17" s="396"/>
      <c r="K17" s="443">
        <f>+K15-K16</f>
        <v>-220</v>
      </c>
      <c r="L17" s="443"/>
    </row>
    <row r="18" spans="2:14" ht="15.75" customHeight="1">
      <c r="B18" s="138">
        <v>10</v>
      </c>
      <c r="C18" s="53">
        <v>0</v>
      </c>
      <c r="D18" s="53">
        <v>0</v>
      </c>
      <c r="E18" s="139">
        <f t="shared" si="1"/>
        <v>0</v>
      </c>
      <c r="F18" s="19"/>
      <c r="G18" s="399"/>
      <c r="H18" s="399"/>
      <c r="I18" s="399"/>
      <c r="J18" s="399"/>
      <c r="K18" s="399"/>
      <c r="L18" s="24"/>
    </row>
    <row r="19" spans="2:14" ht="15.75" customHeight="1">
      <c r="B19" s="138">
        <v>20</v>
      </c>
      <c r="C19" s="53">
        <v>0</v>
      </c>
      <c r="D19" s="53">
        <v>0</v>
      </c>
      <c r="E19" s="139">
        <f t="shared" si="1"/>
        <v>0</v>
      </c>
      <c r="F19" s="19"/>
      <c r="G19" s="400" t="s">
        <v>18</v>
      </c>
      <c r="H19" s="401"/>
      <c r="I19" s="445"/>
      <c r="J19" s="68"/>
      <c r="K19" s="69"/>
      <c r="L19" s="70"/>
    </row>
    <row r="20" spans="2:14" ht="15.75" customHeight="1">
      <c r="B20" s="138">
        <v>50</v>
      </c>
      <c r="C20" s="53">
        <v>0</v>
      </c>
      <c r="D20" s="53">
        <v>0</v>
      </c>
      <c r="E20" s="139">
        <f t="shared" si="1"/>
        <v>0</v>
      </c>
      <c r="F20" s="19"/>
      <c r="G20" s="446"/>
      <c r="H20" s="447"/>
      <c r="I20" s="448"/>
      <c r="J20" s="71"/>
      <c r="K20" s="71"/>
      <c r="L20" s="72"/>
    </row>
    <row r="21" spans="2:14" s="22" customFormat="1" ht="18.75" customHeight="1">
      <c r="B21" s="390" t="s">
        <v>19</v>
      </c>
      <c r="C21" s="390"/>
      <c r="D21" s="390"/>
      <c r="E21" s="138">
        <f>SUM(E15:E20)</f>
        <v>5</v>
      </c>
      <c r="G21" s="73"/>
      <c r="H21" s="71"/>
      <c r="I21" s="71"/>
      <c r="J21" s="71"/>
      <c r="K21" s="71"/>
      <c r="L21" s="72"/>
      <c r="M21" s="23"/>
      <c r="N21" s="23"/>
    </row>
    <row r="22" spans="2:14" ht="5.0999999999999996" customHeight="1">
      <c r="B22" s="19"/>
      <c r="C22" s="19"/>
      <c r="D22" s="19"/>
      <c r="E22" s="19"/>
      <c r="F22" s="19"/>
      <c r="G22" s="73"/>
      <c r="H22" s="71"/>
      <c r="I22" s="71"/>
      <c r="J22" s="71"/>
      <c r="K22" s="71"/>
      <c r="L22" s="72"/>
    </row>
    <row r="23" spans="2:14" ht="18.75" customHeight="1">
      <c r="B23" s="392" t="s">
        <v>20</v>
      </c>
      <c r="C23" s="393"/>
      <c r="D23" s="394"/>
      <c r="E23" s="143">
        <f>E12+E21</f>
        <v>5205</v>
      </c>
      <c r="F23" s="19"/>
      <c r="G23" s="75"/>
      <c r="H23" s="76"/>
      <c r="I23" s="76"/>
      <c r="J23" s="395"/>
      <c r="K23" s="395"/>
      <c r="L23" s="77"/>
    </row>
    <row r="24" spans="2:14" ht="10.050000000000001" customHeight="1">
      <c r="B24" s="28"/>
      <c r="C24" s="28"/>
      <c r="D24" s="28"/>
      <c r="E24" s="21"/>
      <c r="F24" s="29"/>
      <c r="G24" s="30"/>
      <c r="H24" s="30"/>
      <c r="I24" s="30"/>
      <c r="J24" s="30"/>
      <c r="K24" s="30"/>
      <c r="L24" s="30"/>
    </row>
    <row r="25" spans="2:14" s="20" customFormat="1" ht="18.75" customHeight="1">
      <c r="B25" s="365" t="s">
        <v>196</v>
      </c>
      <c r="C25" s="366"/>
      <c r="D25" s="366"/>
      <c r="E25" s="366"/>
      <c r="F25" s="366"/>
      <c r="G25" s="366"/>
      <c r="H25" s="366"/>
      <c r="I25" s="366"/>
      <c r="J25" s="366"/>
      <c r="K25" s="366"/>
      <c r="L25" s="367"/>
    </row>
    <row r="26" spans="2:14" s="20" customFormat="1" ht="16.5" customHeight="1">
      <c r="B26" s="368" t="s">
        <v>21</v>
      </c>
      <c r="C26" s="369"/>
      <c r="D26" s="369"/>
      <c r="E26" s="85" t="s">
        <v>22</v>
      </c>
      <c r="F26" s="369" t="s">
        <v>23</v>
      </c>
      <c r="G26" s="369"/>
      <c r="H26" s="369" t="s">
        <v>17</v>
      </c>
      <c r="I26" s="369"/>
      <c r="J26" s="369"/>
      <c r="K26" s="369" t="s">
        <v>24</v>
      </c>
      <c r="L26" s="370"/>
    </row>
    <row r="27" spans="2:14" s="20" customFormat="1" ht="15.75" customHeight="1">
      <c r="B27" s="354" t="s">
        <v>25</v>
      </c>
      <c r="C27" s="354"/>
      <c r="D27" s="355"/>
      <c r="E27" s="81">
        <v>0</v>
      </c>
      <c r="F27" s="356">
        <v>0</v>
      </c>
      <c r="G27" s="356"/>
      <c r="H27" s="364">
        <f>+E27-F27</f>
        <v>0</v>
      </c>
      <c r="I27" s="364"/>
      <c r="J27" s="364"/>
      <c r="K27" s="357" t="str">
        <f>IF(H27&lt;&gt;0,"Explanation","")</f>
        <v/>
      </c>
      <c r="L27" s="357"/>
    </row>
    <row r="28" spans="2:14" s="20" customFormat="1" ht="15.75" customHeight="1">
      <c r="B28" s="354" t="s">
        <v>26</v>
      </c>
      <c r="C28" s="354"/>
      <c r="D28" s="355"/>
      <c r="E28" s="82">
        <v>15</v>
      </c>
      <c r="F28" s="374">
        <v>20</v>
      </c>
      <c r="G28" s="374"/>
      <c r="H28" s="375">
        <f>+E28-F28</f>
        <v>-5</v>
      </c>
      <c r="I28" s="375"/>
      <c r="J28" s="375"/>
      <c r="K28" s="357" t="str">
        <f>IF(H28&lt;&gt;0,"Explanation","")</f>
        <v>Explanation</v>
      </c>
      <c r="L28" s="357"/>
    </row>
    <row r="29" spans="2:14" s="20" customFormat="1" ht="15.75" customHeight="1">
      <c r="B29" s="354" t="s">
        <v>27</v>
      </c>
      <c r="C29" s="354"/>
      <c r="D29" s="355"/>
      <c r="E29" s="83">
        <v>0</v>
      </c>
      <c r="F29" s="373">
        <v>0</v>
      </c>
      <c r="G29" s="373"/>
      <c r="H29" s="376">
        <f>+E29-F29</f>
        <v>0</v>
      </c>
      <c r="I29" s="376"/>
      <c r="J29" s="376"/>
      <c r="K29" s="357" t="str">
        <f>IF(H29&lt;&gt;0,"Explanation","")</f>
        <v/>
      </c>
      <c r="L29" s="357"/>
    </row>
    <row r="30" spans="2:14" s="20" customFormat="1" ht="15.75" customHeight="1">
      <c r="B30" s="354" t="s">
        <v>28</v>
      </c>
      <c r="C30" s="354"/>
      <c r="D30" s="355"/>
      <c r="E30" s="84">
        <v>0</v>
      </c>
      <c r="F30" s="371">
        <v>0</v>
      </c>
      <c r="G30" s="371"/>
      <c r="H30" s="372">
        <f>+E30-F30</f>
        <v>0</v>
      </c>
      <c r="I30" s="372"/>
      <c r="J30" s="372"/>
      <c r="K30" s="357" t="str">
        <f>IF(H30&lt;&gt;0,"Explanation","")</f>
        <v/>
      </c>
      <c r="L30" s="357"/>
    </row>
    <row r="31" spans="2:14" s="20" customFormat="1" ht="10.050000000000001" customHeight="1">
      <c r="B31" s="107"/>
      <c r="C31" s="107"/>
      <c r="D31" s="107"/>
      <c r="E31" s="108"/>
      <c r="F31" s="108"/>
      <c r="G31" s="108"/>
      <c r="H31" s="108"/>
      <c r="I31" s="108"/>
      <c r="J31" s="108"/>
      <c r="K31" s="31"/>
      <c r="L31" s="31"/>
    </row>
    <row r="32" spans="2:14" ht="18.75" customHeight="1">
      <c r="B32" s="351" t="s">
        <v>29</v>
      </c>
      <c r="C32" s="352"/>
      <c r="D32" s="352"/>
      <c r="E32" s="352"/>
      <c r="F32" s="352"/>
      <c r="G32" s="352"/>
      <c r="H32" s="352"/>
      <c r="I32" s="352"/>
      <c r="J32" s="352"/>
      <c r="K32" s="352"/>
      <c r="L32" s="353"/>
    </row>
    <row r="33" spans="2:40" ht="16.5" customHeight="1">
      <c r="B33" s="358" t="s">
        <v>30</v>
      </c>
      <c r="C33" s="359"/>
      <c r="D33" s="423"/>
      <c r="E33" s="49" t="s">
        <v>22</v>
      </c>
      <c r="F33" s="359" t="s">
        <v>23</v>
      </c>
      <c r="G33" s="359"/>
      <c r="H33" s="360" t="s">
        <v>17</v>
      </c>
      <c r="I33" s="361"/>
      <c r="J33" s="436"/>
      <c r="K33" s="359" t="s">
        <v>24</v>
      </c>
      <c r="L33" s="424"/>
    </row>
    <row r="34" spans="2:40" ht="15.75" customHeight="1">
      <c r="B34" s="354" t="s">
        <v>191</v>
      </c>
      <c r="C34" s="354"/>
      <c r="D34" s="355"/>
      <c r="E34" s="139">
        <v>5</v>
      </c>
      <c r="F34" s="439">
        <v>0</v>
      </c>
      <c r="G34" s="439"/>
      <c r="H34" s="443">
        <f>+E34-F34</f>
        <v>5</v>
      </c>
      <c r="I34" s="443"/>
      <c r="J34" s="443"/>
      <c r="K34" s="357" t="str">
        <f>IF(H34&lt;&gt;0,"Explanation","")</f>
        <v>Explanation</v>
      </c>
      <c r="L34" s="357"/>
    </row>
    <row r="35" spans="2:40" ht="15.75" customHeight="1">
      <c r="B35" s="354" t="s">
        <v>46</v>
      </c>
      <c r="C35" s="354"/>
      <c r="D35" s="355"/>
      <c r="E35" s="139">
        <v>15</v>
      </c>
      <c r="F35" s="439">
        <v>20</v>
      </c>
      <c r="G35" s="439"/>
      <c r="H35" s="443">
        <f>+E35-F35</f>
        <v>-5</v>
      </c>
      <c r="I35" s="443"/>
      <c r="J35" s="443"/>
      <c r="K35" s="357" t="str">
        <f>IF(H35&lt;&gt;0,"Explanation","")</f>
        <v>Explanation</v>
      </c>
      <c r="L35" s="357"/>
    </row>
    <row r="36" spans="2:40" ht="15.75" customHeight="1">
      <c r="B36" s="354" t="s">
        <v>46</v>
      </c>
      <c r="C36" s="354"/>
      <c r="D36" s="355"/>
      <c r="E36" s="139">
        <v>0</v>
      </c>
      <c r="F36" s="439">
        <v>0</v>
      </c>
      <c r="G36" s="439"/>
      <c r="H36" s="443">
        <f>+E36-F36</f>
        <v>0</v>
      </c>
      <c r="I36" s="443"/>
      <c r="J36" s="443"/>
      <c r="K36" s="357" t="str">
        <f>IF(H36&lt;&gt;0,"Explanation","")</f>
        <v/>
      </c>
      <c r="L36" s="357"/>
    </row>
    <row r="37" spans="2:40" ht="10.050000000000001" customHeight="1">
      <c r="B37" s="109"/>
      <c r="C37" s="109"/>
      <c r="D37" s="109"/>
      <c r="E37" s="110"/>
      <c r="F37" s="110"/>
      <c r="G37" s="110"/>
      <c r="H37" s="110"/>
      <c r="I37" s="110"/>
      <c r="J37" s="110"/>
      <c r="K37" s="32"/>
      <c r="L37" s="32"/>
    </row>
    <row r="38" spans="2:40" ht="18.75" customHeight="1">
      <c r="B38" s="351" t="s">
        <v>103</v>
      </c>
      <c r="C38" s="352"/>
      <c r="D38" s="352"/>
      <c r="E38" s="352"/>
      <c r="F38" s="352"/>
      <c r="G38" s="352"/>
      <c r="H38" s="352"/>
      <c r="I38" s="352"/>
      <c r="J38" s="352"/>
      <c r="K38" s="352"/>
      <c r="L38" s="353"/>
    </row>
    <row r="39" spans="2:40" ht="16.5" customHeight="1">
      <c r="B39" s="358" t="s">
        <v>104</v>
      </c>
      <c r="C39" s="359"/>
      <c r="D39" s="359"/>
      <c r="E39" s="49" t="s">
        <v>23</v>
      </c>
      <c r="F39" s="360" t="s">
        <v>187</v>
      </c>
      <c r="G39" s="361"/>
      <c r="H39" s="361"/>
      <c r="I39" s="361"/>
      <c r="J39" s="361"/>
      <c r="K39" s="361"/>
      <c r="L39" s="362"/>
    </row>
    <row r="40" spans="2:40" ht="15.75" customHeight="1">
      <c r="B40" s="332" t="s">
        <v>60</v>
      </c>
      <c r="C40" s="332"/>
      <c r="D40" s="333"/>
      <c r="E40" s="139">
        <v>5</v>
      </c>
      <c r="F40" s="363"/>
      <c r="G40" s="363"/>
      <c r="H40" s="363"/>
      <c r="I40" s="363"/>
      <c r="J40" s="363"/>
      <c r="K40" s="363"/>
      <c r="L40" s="363"/>
    </row>
    <row r="41" spans="2:40" ht="15.75" customHeight="1">
      <c r="B41" s="332" t="s">
        <v>197</v>
      </c>
      <c r="C41" s="332"/>
      <c r="D41" s="333"/>
      <c r="E41" s="139">
        <v>0</v>
      </c>
      <c r="F41" s="363"/>
      <c r="G41" s="363"/>
      <c r="H41" s="363"/>
      <c r="I41" s="363"/>
      <c r="J41" s="363"/>
      <c r="K41" s="363"/>
      <c r="L41" s="363"/>
    </row>
    <row r="42" spans="2:40" ht="15.75" customHeight="1">
      <c r="B42" s="354" t="s">
        <v>46</v>
      </c>
      <c r="C42" s="354"/>
      <c r="D42" s="355"/>
      <c r="E42" s="139">
        <v>0</v>
      </c>
      <c r="F42" s="363"/>
      <c r="G42" s="363"/>
      <c r="H42" s="363"/>
      <c r="I42" s="363"/>
      <c r="J42" s="363"/>
      <c r="K42" s="363"/>
      <c r="L42" s="363"/>
    </row>
    <row r="43" spans="2:40" ht="15.75" customHeight="1">
      <c r="B43" s="354" t="s">
        <v>46</v>
      </c>
      <c r="C43" s="354"/>
      <c r="D43" s="355"/>
      <c r="E43" s="139">
        <v>15</v>
      </c>
      <c r="F43" s="363"/>
      <c r="G43" s="363"/>
      <c r="H43" s="363"/>
      <c r="I43" s="363"/>
      <c r="J43" s="363"/>
      <c r="K43" s="363"/>
      <c r="L43" s="363"/>
    </row>
    <row r="44" spans="2:40" ht="10.050000000000001" customHeight="1">
      <c r="B44" s="28"/>
      <c r="C44" s="28"/>
      <c r="D44" s="28"/>
      <c r="E44" s="21"/>
      <c r="F44" s="29"/>
      <c r="G44" s="30"/>
      <c r="H44" s="30"/>
      <c r="I44" s="30"/>
      <c r="J44" s="30"/>
      <c r="K44" s="349"/>
      <c r="L44" s="350"/>
    </row>
    <row r="45" spans="2:40" s="36" customFormat="1" ht="18.75" customHeight="1">
      <c r="B45" s="351" t="s">
        <v>32</v>
      </c>
      <c r="C45" s="352"/>
      <c r="D45" s="352"/>
      <c r="E45" s="352"/>
      <c r="F45" s="352"/>
      <c r="G45" s="352"/>
      <c r="H45" s="352"/>
      <c r="I45" s="352"/>
      <c r="J45" s="352"/>
      <c r="K45" s="352"/>
      <c r="L45" s="353"/>
      <c r="M45" s="34"/>
      <c r="N45" s="34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</row>
    <row r="46" spans="2:40" s="36" customFormat="1" ht="34.799999999999997" customHeight="1">
      <c r="B46" s="358" t="s">
        <v>33</v>
      </c>
      <c r="C46" s="359"/>
      <c r="D46" s="423"/>
      <c r="E46" s="49" t="s">
        <v>34</v>
      </c>
      <c r="F46" s="359" t="s">
        <v>183</v>
      </c>
      <c r="G46" s="359"/>
      <c r="H46" s="49" t="s">
        <v>182</v>
      </c>
      <c r="I46" s="49" t="s">
        <v>36</v>
      </c>
      <c r="J46" s="49" t="s">
        <v>23</v>
      </c>
      <c r="K46" s="49" t="s">
        <v>17</v>
      </c>
      <c r="L46" s="126" t="s">
        <v>37</v>
      </c>
      <c r="M46" s="34"/>
      <c r="N46" s="34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</row>
    <row r="47" spans="2:40" s="36" customFormat="1" ht="15.75" customHeight="1">
      <c r="B47" s="414" t="s">
        <v>38</v>
      </c>
      <c r="C47" s="414"/>
      <c r="D47" s="414"/>
      <c r="E47" s="139">
        <v>0</v>
      </c>
      <c r="F47" s="437"/>
      <c r="G47" s="437"/>
      <c r="H47" s="128"/>
      <c r="I47" s="128"/>
      <c r="J47" s="139">
        <v>0</v>
      </c>
      <c r="K47" s="138">
        <f>+J47-I47-H47-F47-E47</f>
        <v>0</v>
      </c>
      <c r="L47" s="130"/>
      <c r="M47" s="37"/>
      <c r="N47" s="37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</row>
    <row r="48" spans="2:40" s="36" customFormat="1" ht="15.75" customHeight="1">
      <c r="B48" s="414" t="s">
        <v>186</v>
      </c>
      <c r="C48" s="414"/>
      <c r="D48" s="414"/>
      <c r="E48" s="139">
        <v>0</v>
      </c>
      <c r="F48" s="437"/>
      <c r="G48" s="437"/>
      <c r="H48" s="128"/>
      <c r="I48" s="128"/>
      <c r="J48" s="139">
        <v>0</v>
      </c>
      <c r="K48" s="138">
        <f t="shared" ref="K48:K60" si="2">+J48-I48-H48-F48-E48</f>
        <v>0</v>
      </c>
      <c r="L48" s="130"/>
      <c r="M48" s="34"/>
      <c r="N48" s="34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</row>
    <row r="49" spans="2:40" s="36" customFormat="1" ht="15.75" customHeight="1">
      <c r="B49" s="414" t="s">
        <v>184</v>
      </c>
      <c r="C49" s="414"/>
      <c r="D49" s="414"/>
      <c r="E49" s="128"/>
      <c r="F49" s="439">
        <v>0</v>
      </c>
      <c r="G49" s="439"/>
      <c r="H49" s="128"/>
      <c r="I49" s="128"/>
      <c r="J49" s="139">
        <v>0</v>
      </c>
      <c r="K49" s="138">
        <f>+J49-I49-H49-F49-E49</f>
        <v>0</v>
      </c>
      <c r="L49" s="130"/>
      <c r="M49" s="34"/>
      <c r="N49" s="34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</row>
    <row r="50" spans="2:40" s="36" customFormat="1" ht="15.75" customHeight="1">
      <c r="B50" s="414" t="s">
        <v>185</v>
      </c>
      <c r="C50" s="414"/>
      <c r="D50" s="414"/>
      <c r="E50" s="128"/>
      <c r="F50" s="439">
        <v>0</v>
      </c>
      <c r="G50" s="439"/>
      <c r="H50" s="128"/>
      <c r="I50" s="128"/>
      <c r="J50" s="139">
        <v>0</v>
      </c>
      <c r="K50" s="138">
        <f>+J50-I50-H50-F50-E50</f>
        <v>0</v>
      </c>
      <c r="L50" s="130"/>
      <c r="M50" s="34"/>
      <c r="N50" s="34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</row>
    <row r="51" spans="2:40" s="36" customFormat="1" ht="15.75" customHeight="1">
      <c r="B51" s="414" t="s">
        <v>39</v>
      </c>
      <c r="C51" s="414"/>
      <c r="D51" s="414"/>
      <c r="E51" s="128"/>
      <c r="F51" s="437"/>
      <c r="G51" s="437"/>
      <c r="H51" s="139">
        <v>0</v>
      </c>
      <c r="I51" s="139">
        <v>0</v>
      </c>
      <c r="J51" s="139">
        <v>0</v>
      </c>
      <c r="K51" s="138">
        <f t="shared" si="2"/>
        <v>0</v>
      </c>
      <c r="L51" s="131" t="s">
        <v>3</v>
      </c>
      <c r="M51" s="34"/>
      <c r="N51" s="34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</row>
    <row r="52" spans="2:40" s="36" customFormat="1" ht="15.75" customHeight="1">
      <c r="B52" s="414" t="s">
        <v>40</v>
      </c>
      <c r="C52" s="414"/>
      <c r="D52" s="414"/>
      <c r="E52" s="128"/>
      <c r="F52" s="437"/>
      <c r="G52" s="437"/>
      <c r="H52" s="139">
        <v>0</v>
      </c>
      <c r="I52" s="139">
        <v>0</v>
      </c>
      <c r="J52" s="139">
        <v>0</v>
      </c>
      <c r="K52" s="138">
        <f t="shared" si="2"/>
        <v>0</v>
      </c>
      <c r="L52" s="131" t="s">
        <v>3</v>
      </c>
      <c r="M52" s="34"/>
      <c r="N52" s="34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</row>
    <row r="53" spans="2:40" s="36" customFormat="1" ht="15.75" customHeight="1">
      <c r="B53" s="414" t="s">
        <v>41</v>
      </c>
      <c r="C53" s="414"/>
      <c r="D53" s="414"/>
      <c r="E53" s="128"/>
      <c r="F53" s="437"/>
      <c r="G53" s="437"/>
      <c r="H53" s="139">
        <v>0</v>
      </c>
      <c r="I53" s="139">
        <v>0</v>
      </c>
      <c r="J53" s="139">
        <v>0</v>
      </c>
      <c r="K53" s="138">
        <f t="shared" si="2"/>
        <v>0</v>
      </c>
      <c r="L53" s="131" t="s">
        <v>3</v>
      </c>
      <c r="M53" s="34"/>
      <c r="N53" s="34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</row>
    <row r="54" spans="2:40" s="36" customFormat="1" ht="15.75" customHeight="1">
      <c r="B54" s="414" t="s">
        <v>42</v>
      </c>
      <c r="C54" s="414"/>
      <c r="D54" s="414"/>
      <c r="E54" s="128"/>
      <c r="F54" s="437"/>
      <c r="G54" s="437"/>
      <c r="H54" s="139">
        <v>0</v>
      </c>
      <c r="I54" s="139">
        <v>0</v>
      </c>
      <c r="J54" s="139">
        <v>0</v>
      </c>
      <c r="K54" s="138">
        <f t="shared" si="2"/>
        <v>0</v>
      </c>
      <c r="L54" s="131" t="s">
        <v>3</v>
      </c>
      <c r="M54" s="34"/>
      <c r="N54" s="34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</row>
    <row r="55" spans="2:40" s="36" customFormat="1" ht="15.75" customHeight="1">
      <c r="B55" s="414" t="s">
        <v>43</v>
      </c>
      <c r="C55" s="414"/>
      <c r="D55" s="414"/>
      <c r="E55" s="128"/>
      <c r="F55" s="437"/>
      <c r="G55" s="437"/>
      <c r="H55" s="139">
        <v>0</v>
      </c>
      <c r="I55" s="139">
        <v>0</v>
      </c>
      <c r="J55" s="139">
        <v>0</v>
      </c>
      <c r="K55" s="138">
        <f t="shared" si="2"/>
        <v>0</v>
      </c>
      <c r="L55" s="131" t="s">
        <v>3</v>
      </c>
      <c r="M55" s="34"/>
      <c r="N55" s="34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</row>
    <row r="56" spans="2:40" s="36" customFormat="1" ht="15.75" customHeight="1">
      <c r="B56" s="414" t="s">
        <v>44</v>
      </c>
      <c r="C56" s="414"/>
      <c r="D56" s="414"/>
      <c r="E56" s="128"/>
      <c r="F56" s="437"/>
      <c r="G56" s="437"/>
      <c r="H56" s="139">
        <v>0</v>
      </c>
      <c r="I56" s="139">
        <v>0</v>
      </c>
      <c r="J56" s="139">
        <v>0</v>
      </c>
      <c r="K56" s="138">
        <f t="shared" si="2"/>
        <v>0</v>
      </c>
      <c r="L56" s="131" t="s">
        <v>3</v>
      </c>
      <c r="M56" s="34"/>
      <c r="N56" s="34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</row>
    <row r="57" spans="2:40" s="36" customFormat="1" ht="15.75" customHeight="1">
      <c r="B57" s="414" t="s">
        <v>45</v>
      </c>
      <c r="C57" s="414"/>
      <c r="D57" s="414"/>
      <c r="E57" s="128"/>
      <c r="F57" s="437"/>
      <c r="G57" s="437"/>
      <c r="H57" s="139">
        <v>0</v>
      </c>
      <c r="I57" s="139">
        <v>0</v>
      </c>
      <c r="J57" s="139">
        <v>0</v>
      </c>
      <c r="K57" s="138">
        <f t="shared" si="2"/>
        <v>0</v>
      </c>
      <c r="L57" s="131" t="s">
        <v>3</v>
      </c>
      <c r="M57" s="34"/>
      <c r="N57" s="34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</row>
    <row r="58" spans="2:40" s="36" customFormat="1" ht="15.75" customHeight="1">
      <c r="B58" s="354" t="s">
        <v>46</v>
      </c>
      <c r="C58" s="354"/>
      <c r="D58" s="354"/>
      <c r="E58" s="139">
        <v>0</v>
      </c>
      <c r="F58" s="439">
        <v>0</v>
      </c>
      <c r="G58" s="439"/>
      <c r="H58" s="139">
        <v>0</v>
      </c>
      <c r="I58" s="139">
        <v>0</v>
      </c>
      <c r="J58" s="139">
        <v>0</v>
      </c>
      <c r="K58" s="138">
        <f t="shared" si="2"/>
        <v>0</v>
      </c>
      <c r="L58" s="131" t="s">
        <v>3</v>
      </c>
      <c r="M58" s="34"/>
      <c r="N58" s="34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</row>
    <row r="59" spans="2:40" s="36" customFormat="1" ht="15.75" customHeight="1">
      <c r="B59" s="354" t="s">
        <v>46</v>
      </c>
      <c r="C59" s="354"/>
      <c r="D59" s="354"/>
      <c r="E59" s="139">
        <v>0</v>
      </c>
      <c r="F59" s="439">
        <v>0</v>
      </c>
      <c r="G59" s="439"/>
      <c r="H59" s="139">
        <v>0</v>
      </c>
      <c r="I59" s="139">
        <v>0</v>
      </c>
      <c r="J59" s="139">
        <v>0</v>
      </c>
      <c r="K59" s="138">
        <f t="shared" si="2"/>
        <v>0</v>
      </c>
      <c r="L59" s="131" t="s">
        <v>3</v>
      </c>
      <c r="M59" s="34"/>
      <c r="N59" s="34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</row>
    <row r="60" spans="2:40" s="36" customFormat="1" ht="15.75" customHeight="1">
      <c r="B60" s="354" t="s">
        <v>46</v>
      </c>
      <c r="C60" s="354"/>
      <c r="D60" s="354"/>
      <c r="E60" s="139">
        <v>0</v>
      </c>
      <c r="F60" s="439">
        <v>0</v>
      </c>
      <c r="G60" s="439"/>
      <c r="H60" s="139">
        <v>0</v>
      </c>
      <c r="I60" s="139">
        <v>0</v>
      </c>
      <c r="J60" s="139">
        <v>0</v>
      </c>
      <c r="K60" s="138">
        <f t="shared" si="2"/>
        <v>0</v>
      </c>
      <c r="L60" s="131" t="s">
        <v>3</v>
      </c>
      <c r="M60" s="34"/>
      <c r="N60" s="34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</row>
    <row r="61" spans="2:40" s="36" customFormat="1" ht="18.75" customHeight="1">
      <c r="B61" s="440" t="s">
        <v>47</v>
      </c>
      <c r="C61" s="441"/>
      <c r="D61" s="441"/>
      <c r="E61" s="144">
        <f>SUM(E47:E60)</f>
        <v>0</v>
      </c>
      <c r="F61" s="442">
        <f t="shared" ref="F61:K61" si="3">SUM(F47:F60)</f>
        <v>0</v>
      </c>
      <c r="G61" s="442"/>
      <c r="H61" s="144">
        <f t="shared" si="3"/>
        <v>0</v>
      </c>
      <c r="I61" s="144">
        <f t="shared" si="3"/>
        <v>0</v>
      </c>
      <c r="J61" s="144">
        <f t="shared" si="3"/>
        <v>0</v>
      </c>
      <c r="K61" s="144">
        <f t="shared" si="3"/>
        <v>0</v>
      </c>
      <c r="L61" s="145"/>
      <c r="M61" s="34"/>
      <c r="N61" s="34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</row>
    <row r="62" spans="2:40" ht="5.0999999999999996" customHeight="1">
      <c r="B62" s="19"/>
      <c r="C62" s="19"/>
      <c r="D62" s="19"/>
      <c r="E62" s="19"/>
      <c r="F62" s="19"/>
      <c r="G62" s="106"/>
      <c r="H62" s="106"/>
      <c r="I62" s="19"/>
      <c r="J62" s="19"/>
      <c r="K62" s="19"/>
      <c r="L62" s="19"/>
    </row>
    <row r="63" spans="2:40" ht="13.05" customHeight="1">
      <c r="B63" s="341" t="s">
        <v>48</v>
      </c>
      <c r="C63" s="342"/>
      <c r="D63" s="343"/>
      <c r="E63" s="69"/>
      <c r="F63" s="69"/>
      <c r="G63" s="69"/>
      <c r="H63" s="69"/>
      <c r="I63" s="69"/>
      <c r="J63" s="69"/>
      <c r="K63" s="69"/>
      <c r="L63" s="70"/>
    </row>
    <row r="64" spans="2:40" ht="17.399999999999999">
      <c r="B64" s="344"/>
      <c r="C64" s="345"/>
      <c r="D64" s="346"/>
      <c r="E64" s="71"/>
      <c r="F64" s="71"/>
      <c r="G64" s="71"/>
      <c r="H64" s="71"/>
      <c r="I64" s="71"/>
      <c r="J64" s="71"/>
      <c r="K64" s="71"/>
      <c r="L64" s="72"/>
    </row>
    <row r="65" spans="2:14" ht="17.399999999999999">
      <c r="B65" s="73"/>
      <c r="C65" s="71"/>
      <c r="D65" s="71"/>
      <c r="E65" s="71"/>
      <c r="F65" s="71"/>
      <c r="G65" s="71"/>
      <c r="H65" s="71"/>
      <c r="I65" s="71"/>
      <c r="J65" s="71"/>
      <c r="K65" s="71"/>
      <c r="L65" s="72"/>
    </row>
    <row r="66" spans="2:14" ht="17.399999999999999">
      <c r="B66" s="73"/>
      <c r="C66" s="71"/>
      <c r="D66" s="71"/>
      <c r="E66" s="71"/>
      <c r="F66" s="71"/>
      <c r="G66" s="71"/>
      <c r="H66" s="71"/>
      <c r="I66" s="71"/>
      <c r="J66" s="71"/>
      <c r="K66" s="71"/>
      <c r="L66" s="72"/>
    </row>
    <row r="67" spans="2:14" ht="17.399999999999999">
      <c r="B67" s="73"/>
      <c r="C67" s="71"/>
      <c r="D67" s="71"/>
      <c r="E67" s="71"/>
      <c r="F67" s="71"/>
      <c r="G67" s="71"/>
      <c r="H67" s="71"/>
      <c r="I67" s="71"/>
      <c r="J67" s="71"/>
      <c r="K67" s="71"/>
      <c r="L67" s="72"/>
    </row>
    <row r="68" spans="2:14" ht="17.399999999999999">
      <c r="B68" s="75"/>
      <c r="C68" s="76"/>
      <c r="D68" s="76"/>
      <c r="E68" s="76"/>
      <c r="F68" s="76"/>
      <c r="G68" s="76"/>
      <c r="H68" s="76"/>
      <c r="I68" s="76"/>
      <c r="J68" s="76"/>
      <c r="K68" s="76"/>
      <c r="L68" s="94"/>
    </row>
    <row r="69" spans="2:14" ht="17.399999999999999"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</row>
    <row r="70" spans="2:14" ht="17.399999999999999"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</row>
    <row r="71" spans="2:14" ht="17.399999999999999"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</row>
    <row r="72" spans="2:14" ht="17.399999999999999"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</row>
    <row r="73" spans="2:14" ht="17.399999999999999"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</row>
    <row r="74" spans="2:14" ht="17.399999999999999"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</row>
    <row r="75" spans="2:14" ht="17.399999999999999"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</row>
    <row r="76" spans="2:14" ht="17.399999999999999"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</row>
    <row r="77" spans="2:14" ht="17.399999999999999"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</row>
    <row r="78" spans="2:14" ht="17.399999999999999"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</row>
    <row r="79" spans="2:14" ht="17.399999999999999"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</row>
    <row r="80" spans="2:14" ht="17.399999999999999"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</row>
    <row r="81" s="19" customFormat="1" ht="17.399999999999999"/>
    <row r="82" s="19" customFormat="1" ht="17.399999999999999"/>
    <row r="83" s="19" customFormat="1" ht="17.399999999999999"/>
    <row r="84" s="19" customFormat="1" ht="17.399999999999999"/>
    <row r="85" s="19" customFormat="1" ht="17.399999999999999"/>
    <row r="86" s="19" customFormat="1" ht="17.399999999999999"/>
    <row r="87" s="19" customFormat="1" ht="17.399999999999999"/>
    <row r="88" s="19" customFormat="1" ht="17.399999999999999"/>
    <row r="89" s="19" customFormat="1" ht="17.399999999999999"/>
    <row r="90" s="19" customFormat="1" ht="17.399999999999999"/>
    <row r="91" s="19" customFormat="1" ht="17.399999999999999"/>
    <row r="92" s="19" customFormat="1" ht="17.399999999999999"/>
    <row r="93" s="19" customFormat="1" ht="17.399999999999999"/>
    <row r="94" s="19" customFormat="1" ht="17.399999999999999"/>
    <row r="95" s="19" customFormat="1" ht="17.399999999999999"/>
    <row r="96" s="19" customFormat="1" ht="17.399999999999999"/>
    <row r="97" s="19" customFormat="1" ht="17.399999999999999"/>
    <row r="98" s="19" customFormat="1" ht="17.399999999999999"/>
    <row r="99" s="19" customFormat="1" ht="17.399999999999999"/>
    <row r="100" s="19" customFormat="1" ht="17.399999999999999"/>
    <row r="101" s="19" customFormat="1" ht="17.399999999999999"/>
    <row r="102" s="19" customFormat="1" ht="17.399999999999999"/>
    <row r="103" s="19" customFormat="1" ht="17.399999999999999"/>
    <row r="104" s="19" customFormat="1" ht="17.399999999999999"/>
    <row r="105" s="19" customFormat="1" ht="17.399999999999999"/>
    <row r="106" s="19" customFormat="1" ht="17.399999999999999"/>
    <row r="107" s="19" customFormat="1" ht="17.399999999999999"/>
    <row r="108" s="19" customFormat="1" ht="17.399999999999999"/>
    <row r="109" s="19" customFormat="1" ht="17.399999999999999"/>
    <row r="110" s="19" customFormat="1" ht="17.399999999999999"/>
    <row r="111" s="19" customFormat="1" ht="17.399999999999999"/>
    <row r="112" s="19" customFormat="1" ht="17.399999999999999"/>
    <row r="113" s="19" customFormat="1" ht="17.399999999999999"/>
    <row r="114" s="19" customFormat="1" ht="17.399999999999999"/>
    <row r="115" s="19" customFormat="1" ht="17.399999999999999"/>
    <row r="116" s="19" customFormat="1" ht="17.399999999999999"/>
    <row r="117" s="19" customFormat="1" ht="17.399999999999999"/>
    <row r="118" s="19" customFormat="1" ht="17.399999999999999"/>
    <row r="119" s="19" customFormat="1" ht="17.399999999999999"/>
    <row r="120" s="19" customFormat="1" ht="17.399999999999999"/>
    <row r="121" s="19" customFormat="1" ht="17.399999999999999"/>
    <row r="122" s="19" customFormat="1" ht="17.399999999999999"/>
    <row r="123" s="19" customFormat="1" ht="17.399999999999999"/>
    <row r="124" s="19" customFormat="1" ht="17.399999999999999"/>
    <row r="125" s="19" customFormat="1" ht="17.399999999999999"/>
    <row r="126" s="19" customFormat="1" ht="17.399999999999999"/>
    <row r="127" s="19" customFormat="1" ht="17.399999999999999"/>
    <row r="128" s="19" customFormat="1" ht="17.399999999999999"/>
    <row r="129" s="19" customFormat="1" ht="17.399999999999999"/>
    <row r="130" s="19" customFormat="1" ht="17.399999999999999"/>
    <row r="131" s="19" customFormat="1" ht="17.399999999999999"/>
    <row r="132" s="19" customFormat="1" ht="17.399999999999999"/>
    <row r="133" s="19" customFormat="1" ht="17.399999999999999"/>
    <row r="134" s="19" customFormat="1" ht="17.399999999999999"/>
    <row r="135" s="19" customFormat="1" ht="17.399999999999999"/>
    <row r="136" s="19" customFormat="1" ht="17.399999999999999"/>
    <row r="137" s="19" customFormat="1" ht="17.399999999999999"/>
    <row r="138" s="19" customFormat="1" ht="17.399999999999999"/>
    <row r="139" s="19" customFormat="1" ht="17.399999999999999"/>
    <row r="140" s="19" customFormat="1" ht="17.399999999999999"/>
    <row r="141" s="19" customFormat="1" ht="17.399999999999999"/>
    <row r="142" s="19" customFormat="1" ht="17.399999999999999"/>
    <row r="143" s="19" customFormat="1" ht="17.399999999999999"/>
    <row r="144" s="19" customFormat="1" ht="17.399999999999999"/>
    <row r="145" s="19" customFormat="1" ht="17.399999999999999"/>
    <row r="146" s="19" customFormat="1" ht="17.399999999999999"/>
    <row r="147" s="19" customFormat="1" ht="17.399999999999999"/>
    <row r="148" s="19" customFormat="1" ht="17.399999999999999"/>
    <row r="149" s="19" customFormat="1" ht="17.399999999999999"/>
    <row r="150" s="19" customFormat="1" ht="17.399999999999999"/>
    <row r="151" s="19" customFormat="1" ht="17.399999999999999"/>
    <row r="152" s="19" customFormat="1" ht="17.399999999999999"/>
    <row r="153" s="19" customFormat="1" ht="17.399999999999999"/>
    <row r="154" s="19" customFormat="1" ht="17.399999999999999"/>
    <row r="155" s="19" customFormat="1" ht="17.399999999999999"/>
    <row r="156" s="19" customFormat="1" ht="17.399999999999999"/>
    <row r="157" s="19" customFormat="1" ht="17.399999999999999"/>
    <row r="158" s="19" customFormat="1" ht="17.399999999999999"/>
    <row r="159" s="19" customFormat="1" ht="17.399999999999999"/>
    <row r="160" s="19" customFormat="1" ht="17.399999999999999"/>
    <row r="161" s="19" customFormat="1" ht="17.399999999999999"/>
    <row r="162" s="19" customFormat="1" ht="17.399999999999999"/>
    <row r="163" s="19" customFormat="1" ht="17.399999999999999"/>
    <row r="164" s="19" customFormat="1" ht="17.399999999999999"/>
    <row r="165" s="19" customFormat="1" ht="17.399999999999999"/>
    <row r="166" s="19" customFormat="1" ht="17.399999999999999"/>
    <row r="167" s="19" customFormat="1" ht="17.399999999999999"/>
    <row r="168" s="19" customFormat="1" ht="17.399999999999999"/>
    <row r="169" s="19" customFormat="1" ht="17.399999999999999"/>
    <row r="170" s="19" customFormat="1" ht="17.399999999999999"/>
    <row r="171" s="19" customFormat="1" ht="17.399999999999999"/>
    <row r="172" s="19" customFormat="1" ht="17.399999999999999"/>
    <row r="173" s="19" customFormat="1" ht="17.399999999999999"/>
    <row r="174" s="19" customFormat="1" ht="17.399999999999999"/>
    <row r="175" s="19" customFormat="1" ht="17.399999999999999"/>
    <row r="176" s="19" customFormat="1" ht="17.399999999999999"/>
    <row r="177" spans="2:14" ht="17.399999999999999"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</row>
    <row r="178" spans="2:14" ht="17.399999999999999">
      <c r="M178" s="19"/>
      <c r="N178" s="19"/>
    </row>
    <row r="179" spans="2:14" ht="17.399999999999999">
      <c r="M179" s="19"/>
      <c r="N179" s="19"/>
    </row>
    <row r="180" spans="2:14" ht="17.399999999999999">
      <c r="M180" s="19"/>
      <c r="N180" s="19"/>
    </row>
    <row r="181" spans="2:14" ht="17.399999999999999">
      <c r="M181" s="19"/>
      <c r="N181" s="19"/>
    </row>
    <row r="182" spans="2:14" ht="17.399999999999999">
      <c r="M182" s="19"/>
      <c r="N182" s="19"/>
    </row>
    <row r="183" spans="2:14" ht="17.399999999999999">
      <c r="M183" s="19"/>
      <c r="N183" s="19"/>
    </row>
    <row r="184" spans="2:14" ht="17.399999999999999">
      <c r="M184" s="19"/>
      <c r="N184" s="19"/>
    </row>
    <row r="185" spans="2:14" ht="17.399999999999999"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</row>
    <row r="186" spans="2:14" ht="17.399999999999999"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</row>
    <row r="187" spans="2:14" ht="17.399999999999999"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</row>
    <row r="188" spans="2:14" ht="17.399999999999999"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</row>
    <row r="189" spans="2:14" ht="17.399999999999999"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</row>
    <row r="190" spans="2:14" ht="17.399999999999999"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</row>
    <row r="191" spans="2:14" ht="17.399999999999999"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</row>
    <row r="192" spans="2:14" ht="17.399999999999999"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</row>
    <row r="193" s="19" customFormat="1" ht="17.399999999999999"/>
    <row r="194" s="19" customFormat="1" ht="17.399999999999999"/>
    <row r="195" s="19" customFormat="1" ht="17.399999999999999"/>
    <row r="196" s="19" customFormat="1" ht="17.399999999999999"/>
    <row r="197" s="19" customFormat="1" ht="17.399999999999999"/>
    <row r="198" s="19" customFormat="1" ht="17.399999999999999"/>
    <row r="199" s="19" customFormat="1" ht="17.399999999999999"/>
    <row r="200" s="19" customFormat="1" ht="17.399999999999999"/>
    <row r="201" s="19" customFormat="1" ht="17.399999999999999"/>
    <row r="202" s="19" customFormat="1" ht="17.399999999999999"/>
    <row r="203" s="19" customFormat="1" ht="17.399999999999999"/>
    <row r="204" s="19" customFormat="1" ht="17.399999999999999"/>
    <row r="205" s="19" customFormat="1" ht="17.399999999999999"/>
    <row r="206" s="19" customFormat="1" ht="17.399999999999999"/>
    <row r="207" s="19" customFormat="1" ht="17.399999999999999"/>
    <row r="208" s="19" customFormat="1" ht="17.399999999999999"/>
    <row r="209" s="19" customFormat="1" ht="17.399999999999999"/>
    <row r="210" s="19" customFormat="1" ht="17.399999999999999"/>
    <row r="211" s="19" customFormat="1" ht="17.399999999999999"/>
    <row r="212" s="19" customFormat="1" ht="17.399999999999999"/>
    <row r="213" s="19" customFormat="1" ht="17.399999999999999"/>
    <row r="214" s="19" customFormat="1" ht="17.399999999999999"/>
    <row r="215" s="19" customFormat="1" ht="17.399999999999999"/>
    <row r="216" s="19" customFormat="1" ht="17.399999999999999"/>
    <row r="217" s="19" customFormat="1" ht="17.399999999999999"/>
    <row r="218" s="19" customFormat="1" ht="17.399999999999999"/>
    <row r="219" s="19" customFormat="1" ht="17.399999999999999"/>
    <row r="220" s="19" customFormat="1" ht="17.399999999999999"/>
    <row r="221" s="19" customFormat="1" ht="17.399999999999999"/>
    <row r="222" s="19" customFormat="1" ht="17.399999999999999"/>
    <row r="223" s="19" customFormat="1" ht="17.399999999999999"/>
    <row r="224" s="19" customFormat="1" ht="17.399999999999999"/>
    <row r="225" s="19" customFormat="1" ht="17.399999999999999"/>
    <row r="226" s="19" customFormat="1" ht="17.399999999999999"/>
    <row r="227" s="19" customFormat="1" ht="17.399999999999999"/>
    <row r="228" s="19" customFormat="1" ht="17.399999999999999"/>
    <row r="229" s="19" customFormat="1" ht="17.399999999999999"/>
    <row r="230" s="19" customFormat="1" ht="17.399999999999999"/>
    <row r="231" s="19" customFormat="1" ht="17.399999999999999"/>
    <row r="232" s="19" customFormat="1" ht="17.399999999999999"/>
    <row r="233" s="19" customFormat="1" ht="17.399999999999999"/>
    <row r="234" s="19" customFormat="1" ht="17.399999999999999"/>
    <row r="235" s="19" customFormat="1" ht="17.399999999999999"/>
    <row r="236" s="19" customFormat="1" ht="17.399999999999999"/>
    <row r="237" s="19" customFormat="1" ht="17.399999999999999"/>
    <row r="238" s="19" customFormat="1" ht="17.399999999999999"/>
    <row r="239" s="19" customFormat="1" ht="17.399999999999999"/>
    <row r="240" s="19" customFormat="1" ht="17.399999999999999"/>
    <row r="241" s="19" customFormat="1" ht="17.399999999999999"/>
    <row r="242" s="19" customFormat="1" ht="17.399999999999999"/>
    <row r="243" s="19" customFormat="1" ht="17.399999999999999"/>
    <row r="244" s="19" customFormat="1" ht="17.399999999999999"/>
    <row r="245" s="19" customFormat="1" ht="17.399999999999999"/>
    <row r="246" s="19" customFormat="1" ht="17.399999999999999"/>
    <row r="247" s="19" customFormat="1" ht="17.399999999999999"/>
    <row r="248" s="19" customFormat="1" ht="17.399999999999999"/>
    <row r="249" s="19" customFormat="1" ht="17.399999999999999"/>
    <row r="250" s="19" customFormat="1" ht="17.399999999999999"/>
    <row r="251" s="19" customFormat="1" ht="17.399999999999999"/>
    <row r="252" s="19" customFormat="1" ht="17.399999999999999"/>
    <row r="253" s="19" customFormat="1" ht="17.399999999999999"/>
    <row r="254" s="19" customFormat="1" ht="17.399999999999999"/>
    <row r="255" s="19" customFormat="1" ht="17.399999999999999"/>
    <row r="256" s="19" customFormat="1" ht="17.399999999999999"/>
    <row r="257" s="19" customFormat="1" ht="17.399999999999999"/>
    <row r="258" s="19" customFormat="1" ht="17.399999999999999"/>
    <row r="259" s="19" customFormat="1" ht="17.399999999999999"/>
    <row r="260" s="19" customFormat="1" ht="17.399999999999999"/>
    <row r="261" s="19" customFormat="1" ht="17.399999999999999"/>
    <row r="262" s="19" customFormat="1" ht="12.45" customHeight="1"/>
    <row r="263" s="19" customFormat="1" ht="12.45" customHeight="1"/>
    <row r="264" s="19" customFormat="1" ht="12.45" customHeight="1"/>
  </sheetData>
  <sheetProtection algorithmName="SHA-512" hashValue="jRQVxoHMqsHqWCIHUoWQ4DgRNmWqjuQ052vB/gUJ21yClp66bRYFvtQ3pU0y7uqwxPRez9ZFsJxUghLHn9898g==" saltValue="NzRsjhe+Qvd27CBsk+Mgow==" spinCount="100000" sheet="1" objects="1" scenarios="1"/>
  <mergeCells count="106">
    <mergeCell ref="F2:I2"/>
    <mergeCell ref="C3:J3"/>
    <mergeCell ref="G6:J7"/>
    <mergeCell ref="K6:L7"/>
    <mergeCell ref="B12:D12"/>
    <mergeCell ref="G14:L14"/>
    <mergeCell ref="G15:J15"/>
    <mergeCell ref="K15:L15"/>
    <mergeCell ref="B4:E4"/>
    <mergeCell ref="G4:I4"/>
    <mergeCell ref="J4:L4"/>
    <mergeCell ref="G5:I5"/>
    <mergeCell ref="J5:L5"/>
    <mergeCell ref="B21:D21"/>
    <mergeCell ref="B23:D23"/>
    <mergeCell ref="J23:K23"/>
    <mergeCell ref="B25:L25"/>
    <mergeCell ref="B26:D26"/>
    <mergeCell ref="F26:G26"/>
    <mergeCell ref="H26:J26"/>
    <mergeCell ref="K26:L26"/>
    <mergeCell ref="G16:J16"/>
    <mergeCell ref="K16:L16"/>
    <mergeCell ref="G17:J17"/>
    <mergeCell ref="K17:L17"/>
    <mergeCell ref="G18:K18"/>
    <mergeCell ref="G19:I20"/>
    <mergeCell ref="B29:D29"/>
    <mergeCell ref="F29:G29"/>
    <mergeCell ref="H29:J29"/>
    <mergeCell ref="K29:L29"/>
    <mergeCell ref="B30:D30"/>
    <mergeCell ref="F30:G30"/>
    <mergeCell ref="H30:J30"/>
    <mergeCell ref="K30:L30"/>
    <mergeCell ref="B27:D27"/>
    <mergeCell ref="F27:G27"/>
    <mergeCell ref="H27:J27"/>
    <mergeCell ref="K27:L27"/>
    <mergeCell ref="B28:D28"/>
    <mergeCell ref="F28:G28"/>
    <mergeCell ref="H28:J28"/>
    <mergeCell ref="K28:L28"/>
    <mergeCell ref="B32:L32"/>
    <mergeCell ref="B33:D33"/>
    <mergeCell ref="F33:G33"/>
    <mergeCell ref="H33:J33"/>
    <mergeCell ref="K33:L33"/>
    <mergeCell ref="B34:D34"/>
    <mergeCell ref="F34:G34"/>
    <mergeCell ref="H34:J34"/>
    <mergeCell ref="K34:L34"/>
    <mergeCell ref="B38:L38"/>
    <mergeCell ref="B39:D39"/>
    <mergeCell ref="F39:L39"/>
    <mergeCell ref="B40:D40"/>
    <mergeCell ref="F40:L40"/>
    <mergeCell ref="B41:D41"/>
    <mergeCell ref="F41:L41"/>
    <mergeCell ref="B35:D35"/>
    <mergeCell ref="F35:G35"/>
    <mergeCell ref="H35:J35"/>
    <mergeCell ref="K35:L35"/>
    <mergeCell ref="B36:D36"/>
    <mergeCell ref="F36:G36"/>
    <mergeCell ref="H36:J36"/>
    <mergeCell ref="K36:L36"/>
    <mergeCell ref="B49:D49"/>
    <mergeCell ref="F49:G49"/>
    <mergeCell ref="B46:D46"/>
    <mergeCell ref="F46:G46"/>
    <mergeCell ref="B47:D47"/>
    <mergeCell ref="F47:G47"/>
    <mergeCell ref="B48:D48"/>
    <mergeCell ref="F48:G48"/>
    <mergeCell ref="B42:D42"/>
    <mergeCell ref="F42:L42"/>
    <mergeCell ref="B43:D43"/>
    <mergeCell ref="F43:L43"/>
    <mergeCell ref="K44:L44"/>
    <mergeCell ref="B45:L45"/>
    <mergeCell ref="B53:D53"/>
    <mergeCell ref="F53:G53"/>
    <mergeCell ref="B54:D54"/>
    <mergeCell ref="F54:G54"/>
    <mergeCell ref="B55:D55"/>
    <mergeCell ref="F55:G55"/>
    <mergeCell ref="B50:D50"/>
    <mergeCell ref="F50:G50"/>
    <mergeCell ref="B51:D51"/>
    <mergeCell ref="F51:G51"/>
    <mergeCell ref="B52:D52"/>
    <mergeCell ref="F52:G52"/>
    <mergeCell ref="B63:D64"/>
    <mergeCell ref="B59:D59"/>
    <mergeCell ref="F59:G59"/>
    <mergeCell ref="B60:D60"/>
    <mergeCell ref="F60:G60"/>
    <mergeCell ref="B61:D61"/>
    <mergeCell ref="F61:G61"/>
    <mergeCell ref="B56:D56"/>
    <mergeCell ref="F56:G56"/>
    <mergeCell ref="B57:D57"/>
    <mergeCell ref="F57:G57"/>
    <mergeCell ref="B58:D58"/>
    <mergeCell ref="F58:G58"/>
  </mergeCells>
  <conditionalFormatting sqref="H27:H30">
    <cfRule type="cellIs" dxfId="54" priority="3" stopIfTrue="1" operator="notEqual">
      <formula>0</formula>
    </cfRule>
  </conditionalFormatting>
  <conditionalFormatting sqref="H34:H36">
    <cfRule type="cellIs" dxfId="53" priority="6" operator="notEqual">
      <formula>0</formula>
    </cfRule>
  </conditionalFormatting>
  <conditionalFormatting sqref="J19">
    <cfRule type="colorScale" priority="15">
      <colorScale>
        <cfvo type="min"/>
        <cfvo type="max"/>
        <color rgb="FFFF7128"/>
        <color rgb="FFFFEF9C"/>
      </colorScale>
    </cfRule>
  </conditionalFormatting>
  <conditionalFormatting sqref="K31">
    <cfRule type="expression" dxfId="52" priority="2" stopIfTrue="1">
      <formula>#REF!=0</formula>
    </cfRule>
  </conditionalFormatting>
  <conditionalFormatting sqref="K37">
    <cfRule type="expression" dxfId="51" priority="7" stopIfTrue="1">
      <formula>#REF!=0</formula>
    </cfRule>
  </conditionalFormatting>
  <conditionalFormatting sqref="K17:L17">
    <cfRule type="cellIs" dxfId="50" priority="5" operator="notEqual">
      <formula>0</formula>
    </cfRule>
  </conditionalFormatting>
  <conditionalFormatting sqref="L18">
    <cfRule type="cellIs" dxfId="49" priority="19" stopIfTrue="1" operator="notEqual">
      <formula>0</formula>
    </cfRule>
  </conditionalFormatting>
  <conditionalFormatting sqref="L23:L30">
    <cfRule type="cellIs" dxfId="48" priority="1" stopIfTrue="1" operator="notEqual">
      <formula>0</formula>
    </cfRule>
  </conditionalFormatting>
  <conditionalFormatting sqref="L47">
    <cfRule type="cellIs" dxfId="47" priority="13" stopIfTrue="1" operator="notEqual">
      <formula>0</formula>
    </cfRule>
  </conditionalFormatting>
  <conditionalFormatting sqref="L49:L60">
    <cfRule type="cellIs" dxfId="46" priority="9" operator="equal">
      <formula>"PENDING"</formula>
    </cfRule>
  </conditionalFormatting>
  <conditionalFormatting sqref="L61">
    <cfRule type="cellIs" dxfId="45" priority="11" stopIfTrue="1" operator="notEqual">
      <formula>0</formula>
    </cfRule>
  </conditionalFormatting>
  <dataValidations count="2">
    <dataValidation type="list" allowBlank="1" showInputMessage="1" showErrorMessage="1" sqref="L51:L60" xr:uid="{66D94B5E-8944-42E3-8982-CE7DAF08CCEB}">
      <formula1>$O$4:$O$5</formula1>
    </dataValidation>
    <dataValidation type="list" allowBlank="1" showInputMessage="1" showErrorMessage="1" sqref="J5:L5" xr:uid="{E1AF1215-6B0C-4169-A57B-EC0405C3E603}">
      <formula1>$Q$5:$Q$10</formula1>
    </dataValidation>
  </dataValidations>
  <printOptions horizontalCentered="1" verticalCentered="1"/>
  <pageMargins left="0.47244094488188981" right="0.47244094488188981" top="0.51181102362204722" bottom="0.51181102362204722" header="0.27559055118110237" footer="0.27559055118110237"/>
  <pageSetup paperSize="9" scale="67" orientation="portrait" r:id="rId1"/>
  <headerFooter>
    <oddHeader>&amp;L&amp;"Arial,Regular"&amp;8&amp;K003A70&amp;F&amp;R&amp;"Arial,Regular"&amp;8&amp;K003A70&amp;A</oddHeader>
    <oddFooter>&amp;C&amp;"Arial,Regular"&amp;8&amp;K003A70Business Processes - Operations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8503B-99A5-4463-940A-D79F82457700}">
  <sheetPr>
    <pageSetUpPr fitToPage="1"/>
  </sheetPr>
  <dimension ref="A1:BA250"/>
  <sheetViews>
    <sheetView zoomScaleNormal="100" workbookViewId="0">
      <selection activeCell="J8" sqref="J8"/>
    </sheetView>
  </sheetViews>
  <sheetFormatPr defaultColWidth="9.21875" defaultRowHeight="0" customHeight="1" zeroHeight="1"/>
  <cols>
    <col min="1" max="1" width="1.6640625" style="19" customWidth="1"/>
    <col min="2" max="2" width="13.44140625" style="38" customWidth="1"/>
    <col min="3" max="3" width="12.88671875" style="38" customWidth="1"/>
    <col min="4" max="4" width="11.6640625" style="38" customWidth="1"/>
    <col min="5" max="5" width="14.6640625" style="38" customWidth="1"/>
    <col min="6" max="6" width="1.77734375" style="38" customWidth="1"/>
    <col min="7" max="7" width="13.77734375" style="38" customWidth="1"/>
    <col min="8" max="10" width="14.6640625" style="38" customWidth="1"/>
    <col min="11" max="11" width="15.88671875" style="38" customWidth="1"/>
    <col min="12" max="12" width="1.6640625" style="20" customWidth="1"/>
    <col min="13" max="13" width="9.21875" style="20"/>
    <col min="14" max="14" width="9.21875" style="19" hidden="1" customWidth="1"/>
    <col min="15" max="18" width="0" style="19" hidden="1" customWidth="1"/>
    <col min="19" max="256" width="9.21875" style="19"/>
    <col min="257" max="257" width="11.44140625" style="19" customWidth="1"/>
    <col min="258" max="259" width="12.21875" style="19" customWidth="1"/>
    <col min="260" max="260" width="15.5546875" style="19" customWidth="1"/>
    <col min="261" max="261" width="1.77734375" style="19" customWidth="1"/>
    <col min="262" max="262" width="12.77734375" style="19" customWidth="1"/>
    <col min="263" max="263" width="12.44140625" style="19" bestFit="1" customWidth="1"/>
    <col min="264" max="264" width="6.5546875" style="19" customWidth="1"/>
    <col min="265" max="265" width="15.21875" style="19" customWidth="1"/>
    <col min="266" max="266" width="9" style="19" customWidth="1"/>
    <col min="267" max="267" width="7" style="19" customWidth="1"/>
    <col min="268" max="268" width="6.21875" style="19" customWidth="1"/>
    <col min="269" max="512" width="9.21875" style="19"/>
    <col min="513" max="513" width="11.44140625" style="19" customWidth="1"/>
    <col min="514" max="515" width="12.21875" style="19" customWidth="1"/>
    <col min="516" max="516" width="15.5546875" style="19" customWidth="1"/>
    <col min="517" max="517" width="1.77734375" style="19" customWidth="1"/>
    <col min="518" max="518" width="12.77734375" style="19" customWidth="1"/>
    <col min="519" max="519" width="12.44140625" style="19" bestFit="1" customWidth="1"/>
    <col min="520" max="520" width="6.5546875" style="19" customWidth="1"/>
    <col min="521" max="521" width="15.21875" style="19" customWidth="1"/>
    <col min="522" max="522" width="9" style="19" customWidth="1"/>
    <col min="523" max="523" width="7" style="19" customWidth="1"/>
    <col min="524" max="524" width="6.21875" style="19" customWidth="1"/>
    <col min="525" max="768" width="9.21875" style="19"/>
    <col min="769" max="769" width="11.44140625" style="19" customWidth="1"/>
    <col min="770" max="771" width="12.21875" style="19" customWidth="1"/>
    <col min="772" max="772" width="15.5546875" style="19" customWidth="1"/>
    <col min="773" max="773" width="1.77734375" style="19" customWidth="1"/>
    <col min="774" max="774" width="12.77734375" style="19" customWidth="1"/>
    <col min="775" max="775" width="12.44140625" style="19" bestFit="1" customWidth="1"/>
    <col min="776" max="776" width="6.5546875" style="19" customWidth="1"/>
    <col min="777" max="777" width="15.21875" style="19" customWidth="1"/>
    <col min="778" max="778" width="9" style="19" customWidth="1"/>
    <col min="779" max="779" width="7" style="19" customWidth="1"/>
    <col min="780" max="780" width="6.21875" style="19" customWidth="1"/>
    <col min="781" max="1024" width="9.21875" style="19"/>
    <col min="1025" max="1025" width="11.44140625" style="19" customWidth="1"/>
    <col min="1026" max="1027" width="12.21875" style="19" customWidth="1"/>
    <col min="1028" max="1028" width="15.5546875" style="19" customWidth="1"/>
    <col min="1029" max="1029" width="1.77734375" style="19" customWidth="1"/>
    <col min="1030" max="1030" width="12.77734375" style="19" customWidth="1"/>
    <col min="1031" max="1031" width="12.44140625" style="19" bestFit="1" customWidth="1"/>
    <col min="1032" max="1032" width="6.5546875" style="19" customWidth="1"/>
    <col min="1033" max="1033" width="15.21875" style="19" customWidth="1"/>
    <col min="1034" max="1034" width="9" style="19" customWidth="1"/>
    <col min="1035" max="1035" width="7" style="19" customWidth="1"/>
    <col min="1036" max="1036" width="6.21875" style="19" customWidth="1"/>
    <col min="1037" max="1280" width="9.21875" style="19"/>
    <col min="1281" max="1281" width="11.44140625" style="19" customWidth="1"/>
    <col min="1282" max="1283" width="12.21875" style="19" customWidth="1"/>
    <col min="1284" max="1284" width="15.5546875" style="19" customWidth="1"/>
    <col min="1285" max="1285" width="1.77734375" style="19" customWidth="1"/>
    <col min="1286" max="1286" width="12.77734375" style="19" customWidth="1"/>
    <col min="1287" max="1287" width="12.44140625" style="19" bestFit="1" customWidth="1"/>
    <col min="1288" max="1288" width="6.5546875" style="19" customWidth="1"/>
    <col min="1289" max="1289" width="15.21875" style="19" customWidth="1"/>
    <col min="1290" max="1290" width="9" style="19" customWidth="1"/>
    <col min="1291" max="1291" width="7" style="19" customWidth="1"/>
    <col min="1292" max="1292" width="6.21875" style="19" customWidth="1"/>
    <col min="1293" max="1536" width="9.21875" style="19"/>
    <col min="1537" max="1537" width="11.44140625" style="19" customWidth="1"/>
    <col min="1538" max="1539" width="12.21875" style="19" customWidth="1"/>
    <col min="1540" max="1540" width="15.5546875" style="19" customWidth="1"/>
    <col min="1541" max="1541" width="1.77734375" style="19" customWidth="1"/>
    <col min="1542" max="1542" width="12.77734375" style="19" customWidth="1"/>
    <col min="1543" max="1543" width="12.44140625" style="19" bestFit="1" customWidth="1"/>
    <col min="1544" max="1544" width="6.5546875" style="19" customWidth="1"/>
    <col min="1545" max="1545" width="15.21875" style="19" customWidth="1"/>
    <col min="1546" max="1546" width="9" style="19" customWidth="1"/>
    <col min="1547" max="1547" width="7" style="19" customWidth="1"/>
    <col min="1548" max="1548" width="6.21875" style="19" customWidth="1"/>
    <col min="1549" max="1792" width="9.21875" style="19"/>
    <col min="1793" max="1793" width="11.44140625" style="19" customWidth="1"/>
    <col min="1794" max="1795" width="12.21875" style="19" customWidth="1"/>
    <col min="1796" max="1796" width="15.5546875" style="19" customWidth="1"/>
    <col min="1797" max="1797" width="1.77734375" style="19" customWidth="1"/>
    <col min="1798" max="1798" width="12.77734375" style="19" customWidth="1"/>
    <col min="1799" max="1799" width="12.44140625" style="19" bestFit="1" customWidth="1"/>
    <col min="1800" max="1800" width="6.5546875" style="19" customWidth="1"/>
    <col min="1801" max="1801" width="15.21875" style="19" customWidth="1"/>
    <col min="1802" max="1802" width="9" style="19" customWidth="1"/>
    <col min="1803" max="1803" width="7" style="19" customWidth="1"/>
    <col min="1804" max="1804" width="6.21875" style="19" customWidth="1"/>
    <col min="1805" max="2048" width="9.21875" style="19"/>
    <col min="2049" max="2049" width="11.44140625" style="19" customWidth="1"/>
    <col min="2050" max="2051" width="12.21875" style="19" customWidth="1"/>
    <col min="2052" max="2052" width="15.5546875" style="19" customWidth="1"/>
    <col min="2053" max="2053" width="1.77734375" style="19" customWidth="1"/>
    <col min="2054" max="2054" width="12.77734375" style="19" customWidth="1"/>
    <col min="2055" max="2055" width="12.44140625" style="19" bestFit="1" customWidth="1"/>
    <col min="2056" max="2056" width="6.5546875" style="19" customWidth="1"/>
    <col min="2057" max="2057" width="15.21875" style="19" customWidth="1"/>
    <col min="2058" max="2058" width="9" style="19" customWidth="1"/>
    <col min="2059" max="2059" width="7" style="19" customWidth="1"/>
    <col min="2060" max="2060" width="6.21875" style="19" customWidth="1"/>
    <col min="2061" max="2304" width="9.21875" style="19"/>
    <col min="2305" max="2305" width="11.44140625" style="19" customWidth="1"/>
    <col min="2306" max="2307" width="12.21875" style="19" customWidth="1"/>
    <col min="2308" max="2308" width="15.5546875" style="19" customWidth="1"/>
    <col min="2309" max="2309" width="1.77734375" style="19" customWidth="1"/>
    <col min="2310" max="2310" width="12.77734375" style="19" customWidth="1"/>
    <col min="2311" max="2311" width="12.44140625" style="19" bestFit="1" customWidth="1"/>
    <col min="2312" max="2312" width="6.5546875" style="19" customWidth="1"/>
    <col min="2313" max="2313" width="15.21875" style="19" customWidth="1"/>
    <col min="2314" max="2314" width="9" style="19" customWidth="1"/>
    <col min="2315" max="2315" width="7" style="19" customWidth="1"/>
    <col min="2316" max="2316" width="6.21875" style="19" customWidth="1"/>
    <col min="2317" max="2560" width="9.21875" style="19"/>
    <col min="2561" max="2561" width="11.44140625" style="19" customWidth="1"/>
    <col min="2562" max="2563" width="12.21875" style="19" customWidth="1"/>
    <col min="2564" max="2564" width="15.5546875" style="19" customWidth="1"/>
    <col min="2565" max="2565" width="1.77734375" style="19" customWidth="1"/>
    <col min="2566" max="2566" width="12.77734375" style="19" customWidth="1"/>
    <col min="2567" max="2567" width="12.44140625" style="19" bestFit="1" customWidth="1"/>
    <col min="2568" max="2568" width="6.5546875" style="19" customWidth="1"/>
    <col min="2569" max="2569" width="15.21875" style="19" customWidth="1"/>
    <col min="2570" max="2570" width="9" style="19" customWidth="1"/>
    <col min="2571" max="2571" width="7" style="19" customWidth="1"/>
    <col min="2572" max="2572" width="6.21875" style="19" customWidth="1"/>
    <col min="2573" max="2816" width="9.21875" style="19"/>
    <col min="2817" max="2817" width="11.44140625" style="19" customWidth="1"/>
    <col min="2818" max="2819" width="12.21875" style="19" customWidth="1"/>
    <col min="2820" max="2820" width="15.5546875" style="19" customWidth="1"/>
    <col min="2821" max="2821" width="1.77734375" style="19" customWidth="1"/>
    <col min="2822" max="2822" width="12.77734375" style="19" customWidth="1"/>
    <col min="2823" max="2823" width="12.44140625" style="19" bestFit="1" customWidth="1"/>
    <col min="2824" max="2824" width="6.5546875" style="19" customWidth="1"/>
    <col min="2825" max="2825" width="15.21875" style="19" customWidth="1"/>
    <col min="2826" max="2826" width="9" style="19" customWidth="1"/>
    <col min="2827" max="2827" width="7" style="19" customWidth="1"/>
    <col min="2828" max="2828" width="6.21875" style="19" customWidth="1"/>
    <col min="2829" max="3072" width="9.21875" style="19"/>
    <col min="3073" max="3073" width="11.44140625" style="19" customWidth="1"/>
    <col min="3074" max="3075" width="12.21875" style="19" customWidth="1"/>
    <col min="3076" max="3076" width="15.5546875" style="19" customWidth="1"/>
    <col min="3077" max="3077" width="1.77734375" style="19" customWidth="1"/>
    <col min="3078" max="3078" width="12.77734375" style="19" customWidth="1"/>
    <col min="3079" max="3079" width="12.44140625" style="19" bestFit="1" customWidth="1"/>
    <col min="3080" max="3080" width="6.5546875" style="19" customWidth="1"/>
    <col min="3081" max="3081" width="15.21875" style="19" customWidth="1"/>
    <col min="3082" max="3082" width="9" style="19" customWidth="1"/>
    <col min="3083" max="3083" width="7" style="19" customWidth="1"/>
    <col min="3084" max="3084" width="6.21875" style="19" customWidth="1"/>
    <col min="3085" max="3328" width="9.21875" style="19"/>
    <col min="3329" max="3329" width="11.44140625" style="19" customWidth="1"/>
    <col min="3330" max="3331" width="12.21875" style="19" customWidth="1"/>
    <col min="3332" max="3332" width="15.5546875" style="19" customWidth="1"/>
    <col min="3333" max="3333" width="1.77734375" style="19" customWidth="1"/>
    <col min="3334" max="3334" width="12.77734375" style="19" customWidth="1"/>
    <col min="3335" max="3335" width="12.44140625" style="19" bestFit="1" customWidth="1"/>
    <col min="3336" max="3336" width="6.5546875" style="19" customWidth="1"/>
    <col min="3337" max="3337" width="15.21875" style="19" customWidth="1"/>
    <col min="3338" max="3338" width="9" style="19" customWidth="1"/>
    <col min="3339" max="3339" width="7" style="19" customWidth="1"/>
    <col min="3340" max="3340" width="6.21875" style="19" customWidth="1"/>
    <col min="3341" max="3584" width="9.21875" style="19"/>
    <col min="3585" max="3585" width="11.44140625" style="19" customWidth="1"/>
    <col min="3586" max="3587" width="12.21875" style="19" customWidth="1"/>
    <col min="3588" max="3588" width="15.5546875" style="19" customWidth="1"/>
    <col min="3589" max="3589" width="1.77734375" style="19" customWidth="1"/>
    <col min="3590" max="3590" width="12.77734375" style="19" customWidth="1"/>
    <col min="3591" max="3591" width="12.44140625" style="19" bestFit="1" customWidth="1"/>
    <col min="3592" max="3592" width="6.5546875" style="19" customWidth="1"/>
    <col min="3593" max="3593" width="15.21875" style="19" customWidth="1"/>
    <col min="3594" max="3594" width="9" style="19" customWidth="1"/>
    <col min="3595" max="3595" width="7" style="19" customWidth="1"/>
    <col min="3596" max="3596" width="6.21875" style="19" customWidth="1"/>
    <col min="3597" max="3840" width="9.21875" style="19"/>
    <col min="3841" max="3841" width="11.44140625" style="19" customWidth="1"/>
    <col min="3842" max="3843" width="12.21875" style="19" customWidth="1"/>
    <col min="3844" max="3844" width="15.5546875" style="19" customWidth="1"/>
    <col min="3845" max="3845" width="1.77734375" style="19" customWidth="1"/>
    <col min="3846" max="3846" width="12.77734375" style="19" customWidth="1"/>
    <col min="3847" max="3847" width="12.44140625" style="19" bestFit="1" customWidth="1"/>
    <col min="3848" max="3848" width="6.5546875" style="19" customWidth="1"/>
    <col min="3849" max="3849" width="15.21875" style="19" customWidth="1"/>
    <col min="3850" max="3850" width="9" style="19" customWidth="1"/>
    <col min="3851" max="3851" width="7" style="19" customWidth="1"/>
    <col min="3852" max="3852" width="6.21875" style="19" customWidth="1"/>
    <col min="3853" max="4096" width="9.21875" style="19"/>
    <col min="4097" max="4097" width="11.44140625" style="19" customWidth="1"/>
    <col min="4098" max="4099" width="12.21875" style="19" customWidth="1"/>
    <col min="4100" max="4100" width="15.5546875" style="19" customWidth="1"/>
    <col min="4101" max="4101" width="1.77734375" style="19" customWidth="1"/>
    <col min="4102" max="4102" width="12.77734375" style="19" customWidth="1"/>
    <col min="4103" max="4103" width="12.44140625" style="19" bestFit="1" customWidth="1"/>
    <col min="4104" max="4104" width="6.5546875" style="19" customWidth="1"/>
    <col min="4105" max="4105" width="15.21875" style="19" customWidth="1"/>
    <col min="4106" max="4106" width="9" style="19" customWidth="1"/>
    <col min="4107" max="4107" width="7" style="19" customWidth="1"/>
    <col min="4108" max="4108" width="6.21875" style="19" customWidth="1"/>
    <col min="4109" max="4352" width="9.21875" style="19"/>
    <col min="4353" max="4353" width="11.44140625" style="19" customWidth="1"/>
    <col min="4354" max="4355" width="12.21875" style="19" customWidth="1"/>
    <col min="4356" max="4356" width="15.5546875" style="19" customWidth="1"/>
    <col min="4357" max="4357" width="1.77734375" style="19" customWidth="1"/>
    <col min="4358" max="4358" width="12.77734375" style="19" customWidth="1"/>
    <col min="4359" max="4359" width="12.44140625" style="19" bestFit="1" customWidth="1"/>
    <col min="4360" max="4360" width="6.5546875" style="19" customWidth="1"/>
    <col min="4361" max="4361" width="15.21875" style="19" customWidth="1"/>
    <col min="4362" max="4362" width="9" style="19" customWidth="1"/>
    <col min="4363" max="4363" width="7" style="19" customWidth="1"/>
    <col min="4364" max="4364" width="6.21875" style="19" customWidth="1"/>
    <col min="4365" max="4608" width="9.21875" style="19"/>
    <col min="4609" max="4609" width="11.44140625" style="19" customWidth="1"/>
    <col min="4610" max="4611" width="12.21875" style="19" customWidth="1"/>
    <col min="4612" max="4612" width="15.5546875" style="19" customWidth="1"/>
    <col min="4613" max="4613" width="1.77734375" style="19" customWidth="1"/>
    <col min="4614" max="4614" width="12.77734375" style="19" customWidth="1"/>
    <col min="4615" max="4615" width="12.44140625" style="19" bestFit="1" customWidth="1"/>
    <col min="4616" max="4616" width="6.5546875" style="19" customWidth="1"/>
    <col min="4617" max="4617" width="15.21875" style="19" customWidth="1"/>
    <col min="4618" max="4618" width="9" style="19" customWidth="1"/>
    <col min="4619" max="4619" width="7" style="19" customWidth="1"/>
    <col min="4620" max="4620" width="6.21875" style="19" customWidth="1"/>
    <col min="4621" max="4864" width="9.21875" style="19"/>
    <col min="4865" max="4865" width="11.44140625" style="19" customWidth="1"/>
    <col min="4866" max="4867" width="12.21875" style="19" customWidth="1"/>
    <col min="4868" max="4868" width="15.5546875" style="19" customWidth="1"/>
    <col min="4869" max="4869" width="1.77734375" style="19" customWidth="1"/>
    <col min="4870" max="4870" width="12.77734375" style="19" customWidth="1"/>
    <col min="4871" max="4871" width="12.44140625" style="19" bestFit="1" customWidth="1"/>
    <col min="4872" max="4872" width="6.5546875" style="19" customWidth="1"/>
    <col min="4873" max="4873" width="15.21875" style="19" customWidth="1"/>
    <col min="4874" max="4874" width="9" style="19" customWidth="1"/>
    <col min="4875" max="4875" width="7" style="19" customWidth="1"/>
    <col min="4876" max="4876" width="6.21875" style="19" customWidth="1"/>
    <col min="4877" max="5120" width="9.21875" style="19"/>
    <col min="5121" max="5121" width="11.44140625" style="19" customWidth="1"/>
    <col min="5122" max="5123" width="12.21875" style="19" customWidth="1"/>
    <col min="5124" max="5124" width="15.5546875" style="19" customWidth="1"/>
    <col min="5125" max="5125" width="1.77734375" style="19" customWidth="1"/>
    <col min="5126" max="5126" width="12.77734375" style="19" customWidth="1"/>
    <col min="5127" max="5127" width="12.44140625" style="19" bestFit="1" customWidth="1"/>
    <col min="5128" max="5128" width="6.5546875" style="19" customWidth="1"/>
    <col min="5129" max="5129" width="15.21875" style="19" customWidth="1"/>
    <col min="5130" max="5130" width="9" style="19" customWidth="1"/>
    <col min="5131" max="5131" width="7" style="19" customWidth="1"/>
    <col min="5132" max="5132" width="6.21875" style="19" customWidth="1"/>
    <col min="5133" max="5376" width="9.21875" style="19"/>
    <col min="5377" max="5377" width="11.44140625" style="19" customWidth="1"/>
    <col min="5378" max="5379" width="12.21875" style="19" customWidth="1"/>
    <col min="5380" max="5380" width="15.5546875" style="19" customWidth="1"/>
    <col min="5381" max="5381" width="1.77734375" style="19" customWidth="1"/>
    <col min="5382" max="5382" width="12.77734375" style="19" customWidth="1"/>
    <col min="5383" max="5383" width="12.44140625" style="19" bestFit="1" customWidth="1"/>
    <col min="5384" max="5384" width="6.5546875" style="19" customWidth="1"/>
    <col min="5385" max="5385" width="15.21875" style="19" customWidth="1"/>
    <col min="5386" max="5386" width="9" style="19" customWidth="1"/>
    <col min="5387" max="5387" width="7" style="19" customWidth="1"/>
    <col min="5388" max="5388" width="6.21875" style="19" customWidth="1"/>
    <col min="5389" max="5632" width="9.21875" style="19"/>
    <col min="5633" max="5633" width="11.44140625" style="19" customWidth="1"/>
    <col min="5634" max="5635" width="12.21875" style="19" customWidth="1"/>
    <col min="5636" max="5636" width="15.5546875" style="19" customWidth="1"/>
    <col min="5637" max="5637" width="1.77734375" style="19" customWidth="1"/>
    <col min="5638" max="5638" width="12.77734375" style="19" customWidth="1"/>
    <col min="5639" max="5639" width="12.44140625" style="19" bestFit="1" customWidth="1"/>
    <col min="5640" max="5640" width="6.5546875" style="19" customWidth="1"/>
    <col min="5641" max="5641" width="15.21875" style="19" customWidth="1"/>
    <col min="5642" max="5642" width="9" style="19" customWidth="1"/>
    <col min="5643" max="5643" width="7" style="19" customWidth="1"/>
    <col min="5644" max="5644" width="6.21875" style="19" customWidth="1"/>
    <col min="5645" max="5888" width="9.21875" style="19"/>
    <col min="5889" max="5889" width="11.44140625" style="19" customWidth="1"/>
    <col min="5890" max="5891" width="12.21875" style="19" customWidth="1"/>
    <col min="5892" max="5892" width="15.5546875" style="19" customWidth="1"/>
    <col min="5893" max="5893" width="1.77734375" style="19" customWidth="1"/>
    <col min="5894" max="5894" width="12.77734375" style="19" customWidth="1"/>
    <col min="5895" max="5895" width="12.44140625" style="19" bestFit="1" customWidth="1"/>
    <col min="5896" max="5896" width="6.5546875" style="19" customWidth="1"/>
    <col min="5897" max="5897" width="15.21875" style="19" customWidth="1"/>
    <col min="5898" max="5898" width="9" style="19" customWidth="1"/>
    <col min="5899" max="5899" width="7" style="19" customWidth="1"/>
    <col min="5900" max="5900" width="6.21875" style="19" customWidth="1"/>
    <col min="5901" max="6144" width="9.21875" style="19"/>
    <col min="6145" max="6145" width="11.44140625" style="19" customWidth="1"/>
    <col min="6146" max="6147" width="12.21875" style="19" customWidth="1"/>
    <col min="6148" max="6148" width="15.5546875" style="19" customWidth="1"/>
    <col min="6149" max="6149" width="1.77734375" style="19" customWidth="1"/>
    <col min="6150" max="6150" width="12.77734375" style="19" customWidth="1"/>
    <col min="6151" max="6151" width="12.44140625" style="19" bestFit="1" customWidth="1"/>
    <col min="6152" max="6152" width="6.5546875" style="19" customWidth="1"/>
    <col min="6153" max="6153" width="15.21875" style="19" customWidth="1"/>
    <col min="6154" max="6154" width="9" style="19" customWidth="1"/>
    <col min="6155" max="6155" width="7" style="19" customWidth="1"/>
    <col min="6156" max="6156" width="6.21875" style="19" customWidth="1"/>
    <col min="6157" max="6400" width="9.21875" style="19"/>
    <col min="6401" max="6401" width="11.44140625" style="19" customWidth="1"/>
    <col min="6402" max="6403" width="12.21875" style="19" customWidth="1"/>
    <col min="6404" max="6404" width="15.5546875" style="19" customWidth="1"/>
    <col min="6405" max="6405" width="1.77734375" style="19" customWidth="1"/>
    <col min="6406" max="6406" width="12.77734375" style="19" customWidth="1"/>
    <col min="6407" max="6407" width="12.44140625" style="19" bestFit="1" customWidth="1"/>
    <col min="6408" max="6408" width="6.5546875" style="19" customWidth="1"/>
    <col min="6409" max="6409" width="15.21875" style="19" customWidth="1"/>
    <col min="6410" max="6410" width="9" style="19" customWidth="1"/>
    <col min="6411" max="6411" width="7" style="19" customWidth="1"/>
    <col min="6412" max="6412" width="6.21875" style="19" customWidth="1"/>
    <col min="6413" max="6656" width="9.21875" style="19"/>
    <col min="6657" max="6657" width="11.44140625" style="19" customWidth="1"/>
    <col min="6658" max="6659" width="12.21875" style="19" customWidth="1"/>
    <col min="6660" max="6660" width="15.5546875" style="19" customWidth="1"/>
    <col min="6661" max="6661" width="1.77734375" style="19" customWidth="1"/>
    <col min="6662" max="6662" width="12.77734375" style="19" customWidth="1"/>
    <col min="6663" max="6663" width="12.44140625" style="19" bestFit="1" customWidth="1"/>
    <col min="6664" max="6664" width="6.5546875" style="19" customWidth="1"/>
    <col min="6665" max="6665" width="15.21875" style="19" customWidth="1"/>
    <col min="6666" max="6666" width="9" style="19" customWidth="1"/>
    <col min="6667" max="6667" width="7" style="19" customWidth="1"/>
    <col min="6668" max="6668" width="6.21875" style="19" customWidth="1"/>
    <col min="6669" max="6912" width="9.21875" style="19"/>
    <col min="6913" max="6913" width="11.44140625" style="19" customWidth="1"/>
    <col min="6914" max="6915" width="12.21875" style="19" customWidth="1"/>
    <col min="6916" max="6916" width="15.5546875" style="19" customWidth="1"/>
    <col min="6917" max="6917" width="1.77734375" style="19" customWidth="1"/>
    <col min="6918" max="6918" width="12.77734375" style="19" customWidth="1"/>
    <col min="6919" max="6919" width="12.44140625" style="19" bestFit="1" customWidth="1"/>
    <col min="6920" max="6920" width="6.5546875" style="19" customWidth="1"/>
    <col min="6921" max="6921" width="15.21875" style="19" customWidth="1"/>
    <col min="6922" max="6922" width="9" style="19" customWidth="1"/>
    <col min="6923" max="6923" width="7" style="19" customWidth="1"/>
    <col min="6924" max="6924" width="6.21875" style="19" customWidth="1"/>
    <col min="6925" max="7168" width="9.21875" style="19"/>
    <col min="7169" max="7169" width="11.44140625" style="19" customWidth="1"/>
    <col min="7170" max="7171" width="12.21875" style="19" customWidth="1"/>
    <col min="7172" max="7172" width="15.5546875" style="19" customWidth="1"/>
    <col min="7173" max="7173" width="1.77734375" style="19" customWidth="1"/>
    <col min="7174" max="7174" width="12.77734375" style="19" customWidth="1"/>
    <col min="7175" max="7175" width="12.44140625" style="19" bestFit="1" customWidth="1"/>
    <col min="7176" max="7176" width="6.5546875" style="19" customWidth="1"/>
    <col min="7177" max="7177" width="15.21875" style="19" customWidth="1"/>
    <col min="7178" max="7178" width="9" style="19" customWidth="1"/>
    <col min="7179" max="7179" width="7" style="19" customWidth="1"/>
    <col min="7180" max="7180" width="6.21875" style="19" customWidth="1"/>
    <col min="7181" max="7424" width="9.21875" style="19"/>
    <col min="7425" max="7425" width="11.44140625" style="19" customWidth="1"/>
    <col min="7426" max="7427" width="12.21875" style="19" customWidth="1"/>
    <col min="7428" max="7428" width="15.5546875" style="19" customWidth="1"/>
    <col min="7429" max="7429" width="1.77734375" style="19" customWidth="1"/>
    <col min="7430" max="7430" width="12.77734375" style="19" customWidth="1"/>
    <col min="7431" max="7431" width="12.44140625" style="19" bestFit="1" customWidth="1"/>
    <col min="7432" max="7432" width="6.5546875" style="19" customWidth="1"/>
    <col min="7433" max="7433" width="15.21875" style="19" customWidth="1"/>
    <col min="7434" max="7434" width="9" style="19" customWidth="1"/>
    <col min="7435" max="7435" width="7" style="19" customWidth="1"/>
    <col min="7436" max="7436" width="6.21875" style="19" customWidth="1"/>
    <col min="7437" max="7680" width="9.21875" style="19"/>
    <col min="7681" max="7681" width="11.44140625" style="19" customWidth="1"/>
    <col min="7682" max="7683" width="12.21875" style="19" customWidth="1"/>
    <col min="7684" max="7684" width="15.5546875" style="19" customWidth="1"/>
    <col min="7685" max="7685" width="1.77734375" style="19" customWidth="1"/>
    <col min="7686" max="7686" width="12.77734375" style="19" customWidth="1"/>
    <col min="7687" max="7687" width="12.44140625" style="19" bestFit="1" customWidth="1"/>
    <col min="7688" max="7688" width="6.5546875" style="19" customWidth="1"/>
    <col min="7689" max="7689" width="15.21875" style="19" customWidth="1"/>
    <col min="7690" max="7690" width="9" style="19" customWidth="1"/>
    <col min="7691" max="7691" width="7" style="19" customWidth="1"/>
    <col min="7692" max="7692" width="6.21875" style="19" customWidth="1"/>
    <col min="7693" max="7936" width="9.21875" style="19"/>
    <col min="7937" max="7937" width="11.44140625" style="19" customWidth="1"/>
    <col min="7938" max="7939" width="12.21875" style="19" customWidth="1"/>
    <col min="7940" max="7940" width="15.5546875" style="19" customWidth="1"/>
    <col min="7941" max="7941" width="1.77734375" style="19" customWidth="1"/>
    <col min="7942" max="7942" width="12.77734375" style="19" customWidth="1"/>
    <col min="7943" max="7943" width="12.44140625" style="19" bestFit="1" customWidth="1"/>
    <col min="7944" max="7944" width="6.5546875" style="19" customWidth="1"/>
    <col min="7945" max="7945" width="15.21875" style="19" customWidth="1"/>
    <col min="7946" max="7946" width="9" style="19" customWidth="1"/>
    <col min="7947" max="7947" width="7" style="19" customWidth="1"/>
    <col min="7948" max="7948" width="6.21875" style="19" customWidth="1"/>
    <col min="7949" max="8192" width="9.21875" style="19"/>
    <col min="8193" max="8193" width="11.44140625" style="19" customWidth="1"/>
    <col min="8194" max="8195" width="12.21875" style="19" customWidth="1"/>
    <col min="8196" max="8196" width="15.5546875" style="19" customWidth="1"/>
    <col min="8197" max="8197" width="1.77734375" style="19" customWidth="1"/>
    <col min="8198" max="8198" width="12.77734375" style="19" customWidth="1"/>
    <col min="8199" max="8199" width="12.44140625" style="19" bestFit="1" customWidth="1"/>
    <col min="8200" max="8200" width="6.5546875" style="19" customWidth="1"/>
    <col min="8201" max="8201" width="15.21875" style="19" customWidth="1"/>
    <col min="8202" max="8202" width="9" style="19" customWidth="1"/>
    <col min="8203" max="8203" width="7" style="19" customWidth="1"/>
    <col min="8204" max="8204" width="6.21875" style="19" customWidth="1"/>
    <col min="8205" max="8448" width="9.21875" style="19"/>
    <col min="8449" max="8449" width="11.44140625" style="19" customWidth="1"/>
    <col min="8450" max="8451" width="12.21875" style="19" customWidth="1"/>
    <col min="8452" max="8452" width="15.5546875" style="19" customWidth="1"/>
    <col min="8453" max="8453" width="1.77734375" style="19" customWidth="1"/>
    <col min="8454" max="8454" width="12.77734375" style="19" customWidth="1"/>
    <col min="8455" max="8455" width="12.44140625" style="19" bestFit="1" customWidth="1"/>
    <col min="8456" max="8456" width="6.5546875" style="19" customWidth="1"/>
    <col min="8457" max="8457" width="15.21875" style="19" customWidth="1"/>
    <col min="8458" max="8458" width="9" style="19" customWidth="1"/>
    <col min="8459" max="8459" width="7" style="19" customWidth="1"/>
    <col min="8460" max="8460" width="6.21875" style="19" customWidth="1"/>
    <col min="8461" max="8704" width="9.21875" style="19"/>
    <col min="8705" max="8705" width="11.44140625" style="19" customWidth="1"/>
    <col min="8706" max="8707" width="12.21875" style="19" customWidth="1"/>
    <col min="8708" max="8708" width="15.5546875" style="19" customWidth="1"/>
    <col min="8709" max="8709" width="1.77734375" style="19" customWidth="1"/>
    <col min="8710" max="8710" width="12.77734375" style="19" customWidth="1"/>
    <col min="8711" max="8711" width="12.44140625" style="19" bestFit="1" customWidth="1"/>
    <col min="8712" max="8712" width="6.5546875" style="19" customWidth="1"/>
    <col min="8713" max="8713" width="15.21875" style="19" customWidth="1"/>
    <col min="8714" max="8714" width="9" style="19" customWidth="1"/>
    <col min="8715" max="8715" width="7" style="19" customWidth="1"/>
    <col min="8716" max="8716" width="6.21875" style="19" customWidth="1"/>
    <col min="8717" max="8960" width="9.21875" style="19"/>
    <col min="8961" max="8961" width="11.44140625" style="19" customWidth="1"/>
    <col min="8962" max="8963" width="12.21875" style="19" customWidth="1"/>
    <col min="8964" max="8964" width="15.5546875" style="19" customWidth="1"/>
    <col min="8965" max="8965" width="1.77734375" style="19" customWidth="1"/>
    <col min="8966" max="8966" width="12.77734375" style="19" customWidth="1"/>
    <col min="8967" max="8967" width="12.44140625" style="19" bestFit="1" customWidth="1"/>
    <col min="8968" max="8968" width="6.5546875" style="19" customWidth="1"/>
    <col min="8969" max="8969" width="15.21875" style="19" customWidth="1"/>
    <col min="8970" max="8970" width="9" style="19" customWidth="1"/>
    <col min="8971" max="8971" width="7" style="19" customWidth="1"/>
    <col min="8972" max="8972" width="6.21875" style="19" customWidth="1"/>
    <col min="8973" max="9216" width="9.21875" style="19"/>
    <col min="9217" max="9217" width="11.44140625" style="19" customWidth="1"/>
    <col min="9218" max="9219" width="12.21875" style="19" customWidth="1"/>
    <col min="9220" max="9220" width="15.5546875" style="19" customWidth="1"/>
    <col min="9221" max="9221" width="1.77734375" style="19" customWidth="1"/>
    <col min="9222" max="9222" width="12.77734375" style="19" customWidth="1"/>
    <col min="9223" max="9223" width="12.44140625" style="19" bestFit="1" customWidth="1"/>
    <col min="9224" max="9224" width="6.5546875" style="19" customWidth="1"/>
    <col min="9225" max="9225" width="15.21875" style="19" customWidth="1"/>
    <col min="9226" max="9226" width="9" style="19" customWidth="1"/>
    <col min="9227" max="9227" width="7" style="19" customWidth="1"/>
    <col min="9228" max="9228" width="6.21875" style="19" customWidth="1"/>
    <col min="9229" max="9472" width="9.21875" style="19"/>
    <col min="9473" max="9473" width="11.44140625" style="19" customWidth="1"/>
    <col min="9474" max="9475" width="12.21875" style="19" customWidth="1"/>
    <col min="9476" max="9476" width="15.5546875" style="19" customWidth="1"/>
    <col min="9477" max="9477" width="1.77734375" style="19" customWidth="1"/>
    <col min="9478" max="9478" width="12.77734375" style="19" customWidth="1"/>
    <col min="9479" max="9479" width="12.44140625" style="19" bestFit="1" customWidth="1"/>
    <col min="9480" max="9480" width="6.5546875" style="19" customWidth="1"/>
    <col min="9481" max="9481" width="15.21875" style="19" customWidth="1"/>
    <col min="9482" max="9482" width="9" style="19" customWidth="1"/>
    <col min="9483" max="9483" width="7" style="19" customWidth="1"/>
    <col min="9484" max="9484" width="6.21875" style="19" customWidth="1"/>
    <col min="9485" max="9728" width="9.21875" style="19"/>
    <col min="9729" max="9729" width="11.44140625" style="19" customWidth="1"/>
    <col min="9730" max="9731" width="12.21875" style="19" customWidth="1"/>
    <col min="9732" max="9732" width="15.5546875" style="19" customWidth="1"/>
    <col min="9733" max="9733" width="1.77734375" style="19" customWidth="1"/>
    <col min="9734" max="9734" width="12.77734375" style="19" customWidth="1"/>
    <col min="9735" max="9735" width="12.44140625" style="19" bestFit="1" customWidth="1"/>
    <col min="9736" max="9736" width="6.5546875" style="19" customWidth="1"/>
    <col min="9737" max="9737" width="15.21875" style="19" customWidth="1"/>
    <col min="9738" max="9738" width="9" style="19" customWidth="1"/>
    <col min="9739" max="9739" width="7" style="19" customWidth="1"/>
    <col min="9740" max="9740" width="6.21875" style="19" customWidth="1"/>
    <col min="9741" max="9984" width="9.21875" style="19"/>
    <col min="9985" max="9985" width="11.44140625" style="19" customWidth="1"/>
    <col min="9986" max="9987" width="12.21875" style="19" customWidth="1"/>
    <col min="9988" max="9988" width="15.5546875" style="19" customWidth="1"/>
    <col min="9989" max="9989" width="1.77734375" style="19" customWidth="1"/>
    <col min="9990" max="9990" width="12.77734375" style="19" customWidth="1"/>
    <col min="9991" max="9991" width="12.44140625" style="19" bestFit="1" customWidth="1"/>
    <col min="9992" max="9992" width="6.5546875" style="19" customWidth="1"/>
    <col min="9993" max="9993" width="15.21875" style="19" customWidth="1"/>
    <col min="9994" max="9994" width="9" style="19" customWidth="1"/>
    <col min="9995" max="9995" width="7" style="19" customWidth="1"/>
    <col min="9996" max="9996" width="6.21875" style="19" customWidth="1"/>
    <col min="9997" max="10240" width="9.21875" style="19"/>
    <col min="10241" max="10241" width="11.44140625" style="19" customWidth="1"/>
    <col min="10242" max="10243" width="12.21875" style="19" customWidth="1"/>
    <col min="10244" max="10244" width="15.5546875" style="19" customWidth="1"/>
    <col min="10245" max="10245" width="1.77734375" style="19" customWidth="1"/>
    <col min="10246" max="10246" width="12.77734375" style="19" customWidth="1"/>
    <col min="10247" max="10247" width="12.44140625" style="19" bestFit="1" customWidth="1"/>
    <col min="10248" max="10248" width="6.5546875" style="19" customWidth="1"/>
    <col min="10249" max="10249" width="15.21875" style="19" customWidth="1"/>
    <col min="10250" max="10250" width="9" style="19" customWidth="1"/>
    <col min="10251" max="10251" width="7" style="19" customWidth="1"/>
    <col min="10252" max="10252" width="6.21875" style="19" customWidth="1"/>
    <col min="10253" max="10496" width="9.21875" style="19"/>
    <col min="10497" max="10497" width="11.44140625" style="19" customWidth="1"/>
    <col min="10498" max="10499" width="12.21875" style="19" customWidth="1"/>
    <col min="10500" max="10500" width="15.5546875" style="19" customWidth="1"/>
    <col min="10501" max="10501" width="1.77734375" style="19" customWidth="1"/>
    <col min="10502" max="10502" width="12.77734375" style="19" customWidth="1"/>
    <col min="10503" max="10503" width="12.44140625" style="19" bestFit="1" customWidth="1"/>
    <col min="10504" max="10504" width="6.5546875" style="19" customWidth="1"/>
    <col min="10505" max="10505" width="15.21875" style="19" customWidth="1"/>
    <col min="10506" max="10506" width="9" style="19" customWidth="1"/>
    <col min="10507" max="10507" width="7" style="19" customWidth="1"/>
    <col min="10508" max="10508" width="6.21875" style="19" customWidth="1"/>
    <col min="10509" max="10752" width="9.21875" style="19"/>
    <col min="10753" max="10753" width="11.44140625" style="19" customWidth="1"/>
    <col min="10754" max="10755" width="12.21875" style="19" customWidth="1"/>
    <col min="10756" max="10756" width="15.5546875" style="19" customWidth="1"/>
    <col min="10757" max="10757" width="1.77734375" style="19" customWidth="1"/>
    <col min="10758" max="10758" width="12.77734375" style="19" customWidth="1"/>
    <col min="10759" max="10759" width="12.44140625" style="19" bestFit="1" customWidth="1"/>
    <col min="10760" max="10760" width="6.5546875" style="19" customWidth="1"/>
    <col min="10761" max="10761" width="15.21875" style="19" customWidth="1"/>
    <col min="10762" max="10762" width="9" style="19" customWidth="1"/>
    <col min="10763" max="10763" width="7" style="19" customWidth="1"/>
    <col min="10764" max="10764" width="6.21875" style="19" customWidth="1"/>
    <col min="10765" max="11008" width="9.21875" style="19"/>
    <col min="11009" max="11009" width="11.44140625" style="19" customWidth="1"/>
    <col min="11010" max="11011" width="12.21875" style="19" customWidth="1"/>
    <col min="11012" max="11012" width="15.5546875" style="19" customWidth="1"/>
    <col min="11013" max="11013" width="1.77734375" style="19" customWidth="1"/>
    <col min="11014" max="11014" width="12.77734375" style="19" customWidth="1"/>
    <col min="11015" max="11015" width="12.44140625" style="19" bestFit="1" customWidth="1"/>
    <col min="11016" max="11016" width="6.5546875" style="19" customWidth="1"/>
    <col min="11017" max="11017" width="15.21875" style="19" customWidth="1"/>
    <col min="11018" max="11018" width="9" style="19" customWidth="1"/>
    <col min="11019" max="11019" width="7" style="19" customWidth="1"/>
    <col min="11020" max="11020" width="6.21875" style="19" customWidth="1"/>
    <col min="11021" max="11264" width="9.21875" style="19"/>
    <col min="11265" max="11265" width="11.44140625" style="19" customWidth="1"/>
    <col min="11266" max="11267" width="12.21875" style="19" customWidth="1"/>
    <col min="11268" max="11268" width="15.5546875" style="19" customWidth="1"/>
    <col min="11269" max="11269" width="1.77734375" style="19" customWidth="1"/>
    <col min="11270" max="11270" width="12.77734375" style="19" customWidth="1"/>
    <col min="11271" max="11271" width="12.44140625" style="19" bestFit="1" customWidth="1"/>
    <col min="11272" max="11272" width="6.5546875" style="19" customWidth="1"/>
    <col min="11273" max="11273" width="15.21875" style="19" customWidth="1"/>
    <col min="11274" max="11274" width="9" style="19" customWidth="1"/>
    <col min="11275" max="11275" width="7" style="19" customWidth="1"/>
    <col min="11276" max="11276" width="6.21875" style="19" customWidth="1"/>
    <col min="11277" max="11520" width="9.21875" style="19"/>
    <col min="11521" max="11521" width="11.44140625" style="19" customWidth="1"/>
    <col min="11522" max="11523" width="12.21875" style="19" customWidth="1"/>
    <col min="11524" max="11524" width="15.5546875" style="19" customWidth="1"/>
    <col min="11525" max="11525" width="1.77734375" style="19" customWidth="1"/>
    <col min="11526" max="11526" width="12.77734375" style="19" customWidth="1"/>
    <col min="11527" max="11527" width="12.44140625" style="19" bestFit="1" customWidth="1"/>
    <col min="11528" max="11528" width="6.5546875" style="19" customWidth="1"/>
    <col min="11529" max="11529" width="15.21875" style="19" customWidth="1"/>
    <col min="11530" max="11530" width="9" style="19" customWidth="1"/>
    <col min="11531" max="11531" width="7" style="19" customWidth="1"/>
    <col min="11532" max="11532" width="6.21875" style="19" customWidth="1"/>
    <col min="11533" max="11776" width="9.21875" style="19"/>
    <col min="11777" max="11777" width="11.44140625" style="19" customWidth="1"/>
    <col min="11778" max="11779" width="12.21875" style="19" customWidth="1"/>
    <col min="11780" max="11780" width="15.5546875" style="19" customWidth="1"/>
    <col min="11781" max="11781" width="1.77734375" style="19" customWidth="1"/>
    <col min="11782" max="11782" width="12.77734375" style="19" customWidth="1"/>
    <col min="11783" max="11783" width="12.44140625" style="19" bestFit="1" customWidth="1"/>
    <col min="11784" max="11784" width="6.5546875" style="19" customWidth="1"/>
    <col min="11785" max="11785" width="15.21875" style="19" customWidth="1"/>
    <col min="11786" max="11786" width="9" style="19" customWidth="1"/>
    <col min="11787" max="11787" width="7" style="19" customWidth="1"/>
    <col min="11788" max="11788" width="6.21875" style="19" customWidth="1"/>
    <col min="11789" max="12032" width="9.21875" style="19"/>
    <col min="12033" max="12033" width="11.44140625" style="19" customWidth="1"/>
    <col min="12034" max="12035" width="12.21875" style="19" customWidth="1"/>
    <col min="12036" max="12036" width="15.5546875" style="19" customWidth="1"/>
    <col min="12037" max="12037" width="1.77734375" style="19" customWidth="1"/>
    <col min="12038" max="12038" width="12.77734375" style="19" customWidth="1"/>
    <col min="12039" max="12039" width="12.44140625" style="19" bestFit="1" customWidth="1"/>
    <col min="12040" max="12040" width="6.5546875" style="19" customWidth="1"/>
    <col min="12041" max="12041" width="15.21875" style="19" customWidth="1"/>
    <col min="12042" max="12042" width="9" style="19" customWidth="1"/>
    <col min="12043" max="12043" width="7" style="19" customWidth="1"/>
    <col min="12044" max="12044" width="6.21875" style="19" customWidth="1"/>
    <col min="12045" max="12288" width="9.21875" style="19"/>
    <col min="12289" max="12289" width="11.44140625" style="19" customWidth="1"/>
    <col min="12290" max="12291" width="12.21875" style="19" customWidth="1"/>
    <col min="12292" max="12292" width="15.5546875" style="19" customWidth="1"/>
    <col min="12293" max="12293" width="1.77734375" style="19" customWidth="1"/>
    <col min="12294" max="12294" width="12.77734375" style="19" customWidth="1"/>
    <col min="12295" max="12295" width="12.44140625" style="19" bestFit="1" customWidth="1"/>
    <col min="12296" max="12296" width="6.5546875" style="19" customWidth="1"/>
    <col min="12297" max="12297" width="15.21875" style="19" customWidth="1"/>
    <col min="12298" max="12298" width="9" style="19" customWidth="1"/>
    <col min="12299" max="12299" width="7" style="19" customWidth="1"/>
    <col min="12300" max="12300" width="6.21875" style="19" customWidth="1"/>
    <col min="12301" max="12544" width="9.21875" style="19"/>
    <col min="12545" max="12545" width="11.44140625" style="19" customWidth="1"/>
    <col min="12546" max="12547" width="12.21875" style="19" customWidth="1"/>
    <col min="12548" max="12548" width="15.5546875" style="19" customWidth="1"/>
    <col min="12549" max="12549" width="1.77734375" style="19" customWidth="1"/>
    <col min="12550" max="12550" width="12.77734375" style="19" customWidth="1"/>
    <col min="12551" max="12551" width="12.44140625" style="19" bestFit="1" customWidth="1"/>
    <col min="12552" max="12552" width="6.5546875" style="19" customWidth="1"/>
    <col min="12553" max="12553" width="15.21875" style="19" customWidth="1"/>
    <col min="12554" max="12554" width="9" style="19" customWidth="1"/>
    <col min="12555" max="12555" width="7" style="19" customWidth="1"/>
    <col min="12556" max="12556" width="6.21875" style="19" customWidth="1"/>
    <col min="12557" max="12800" width="9.21875" style="19"/>
    <col min="12801" max="12801" width="11.44140625" style="19" customWidth="1"/>
    <col min="12802" max="12803" width="12.21875" style="19" customWidth="1"/>
    <col min="12804" max="12804" width="15.5546875" style="19" customWidth="1"/>
    <col min="12805" max="12805" width="1.77734375" style="19" customWidth="1"/>
    <col min="12806" max="12806" width="12.77734375" style="19" customWidth="1"/>
    <col min="12807" max="12807" width="12.44140625" style="19" bestFit="1" customWidth="1"/>
    <col min="12808" max="12808" width="6.5546875" style="19" customWidth="1"/>
    <col min="12809" max="12809" width="15.21875" style="19" customWidth="1"/>
    <col min="12810" max="12810" width="9" style="19" customWidth="1"/>
    <col min="12811" max="12811" width="7" style="19" customWidth="1"/>
    <col min="12812" max="12812" width="6.21875" style="19" customWidth="1"/>
    <col min="12813" max="13056" width="9.21875" style="19"/>
    <col min="13057" max="13057" width="11.44140625" style="19" customWidth="1"/>
    <col min="13058" max="13059" width="12.21875" style="19" customWidth="1"/>
    <col min="13060" max="13060" width="15.5546875" style="19" customWidth="1"/>
    <col min="13061" max="13061" width="1.77734375" style="19" customWidth="1"/>
    <col min="13062" max="13062" width="12.77734375" style="19" customWidth="1"/>
    <col min="13063" max="13063" width="12.44140625" style="19" bestFit="1" customWidth="1"/>
    <col min="13064" max="13064" width="6.5546875" style="19" customWidth="1"/>
    <col min="13065" max="13065" width="15.21875" style="19" customWidth="1"/>
    <col min="13066" max="13066" width="9" style="19" customWidth="1"/>
    <col min="13067" max="13067" width="7" style="19" customWidth="1"/>
    <col min="13068" max="13068" width="6.21875" style="19" customWidth="1"/>
    <col min="13069" max="13312" width="9.21875" style="19"/>
    <col min="13313" max="13313" width="11.44140625" style="19" customWidth="1"/>
    <col min="13314" max="13315" width="12.21875" style="19" customWidth="1"/>
    <col min="13316" max="13316" width="15.5546875" style="19" customWidth="1"/>
    <col min="13317" max="13317" width="1.77734375" style="19" customWidth="1"/>
    <col min="13318" max="13318" width="12.77734375" style="19" customWidth="1"/>
    <col min="13319" max="13319" width="12.44140625" style="19" bestFit="1" customWidth="1"/>
    <col min="13320" max="13320" width="6.5546875" style="19" customWidth="1"/>
    <col min="13321" max="13321" width="15.21875" style="19" customWidth="1"/>
    <col min="13322" max="13322" width="9" style="19" customWidth="1"/>
    <col min="13323" max="13323" width="7" style="19" customWidth="1"/>
    <col min="13324" max="13324" width="6.21875" style="19" customWidth="1"/>
    <col min="13325" max="13568" width="9.21875" style="19"/>
    <col min="13569" max="13569" width="11.44140625" style="19" customWidth="1"/>
    <col min="13570" max="13571" width="12.21875" style="19" customWidth="1"/>
    <col min="13572" max="13572" width="15.5546875" style="19" customWidth="1"/>
    <col min="13573" max="13573" width="1.77734375" style="19" customWidth="1"/>
    <col min="13574" max="13574" width="12.77734375" style="19" customWidth="1"/>
    <col min="13575" max="13575" width="12.44140625" style="19" bestFit="1" customWidth="1"/>
    <col min="13576" max="13576" width="6.5546875" style="19" customWidth="1"/>
    <col min="13577" max="13577" width="15.21875" style="19" customWidth="1"/>
    <col min="13578" max="13578" width="9" style="19" customWidth="1"/>
    <col min="13579" max="13579" width="7" style="19" customWidth="1"/>
    <col min="13580" max="13580" width="6.21875" style="19" customWidth="1"/>
    <col min="13581" max="13824" width="9.21875" style="19"/>
    <col min="13825" max="13825" width="11.44140625" style="19" customWidth="1"/>
    <col min="13826" max="13827" width="12.21875" style="19" customWidth="1"/>
    <col min="13828" max="13828" width="15.5546875" style="19" customWidth="1"/>
    <col min="13829" max="13829" width="1.77734375" style="19" customWidth="1"/>
    <col min="13830" max="13830" width="12.77734375" style="19" customWidth="1"/>
    <col min="13831" max="13831" width="12.44140625" style="19" bestFit="1" customWidth="1"/>
    <col min="13832" max="13832" width="6.5546875" style="19" customWidth="1"/>
    <col min="13833" max="13833" width="15.21875" style="19" customWidth="1"/>
    <col min="13834" max="13834" width="9" style="19" customWidth="1"/>
    <col min="13835" max="13835" width="7" style="19" customWidth="1"/>
    <col min="13836" max="13836" width="6.21875" style="19" customWidth="1"/>
    <col min="13837" max="14080" width="9.21875" style="19"/>
    <col min="14081" max="14081" width="11.44140625" style="19" customWidth="1"/>
    <col min="14082" max="14083" width="12.21875" style="19" customWidth="1"/>
    <col min="14084" max="14084" width="15.5546875" style="19" customWidth="1"/>
    <col min="14085" max="14085" width="1.77734375" style="19" customWidth="1"/>
    <col min="14086" max="14086" width="12.77734375" style="19" customWidth="1"/>
    <col min="14087" max="14087" width="12.44140625" style="19" bestFit="1" customWidth="1"/>
    <col min="14088" max="14088" width="6.5546875" style="19" customWidth="1"/>
    <col min="14089" max="14089" width="15.21875" style="19" customWidth="1"/>
    <col min="14090" max="14090" width="9" style="19" customWidth="1"/>
    <col min="14091" max="14091" width="7" style="19" customWidth="1"/>
    <col min="14092" max="14092" width="6.21875" style="19" customWidth="1"/>
    <col min="14093" max="14336" width="9.21875" style="19"/>
    <col min="14337" max="14337" width="11.44140625" style="19" customWidth="1"/>
    <col min="14338" max="14339" width="12.21875" style="19" customWidth="1"/>
    <col min="14340" max="14340" width="15.5546875" style="19" customWidth="1"/>
    <col min="14341" max="14341" width="1.77734375" style="19" customWidth="1"/>
    <col min="14342" max="14342" width="12.77734375" style="19" customWidth="1"/>
    <col min="14343" max="14343" width="12.44140625" style="19" bestFit="1" customWidth="1"/>
    <col min="14344" max="14344" width="6.5546875" style="19" customWidth="1"/>
    <col min="14345" max="14345" width="15.21875" style="19" customWidth="1"/>
    <col min="14346" max="14346" width="9" style="19" customWidth="1"/>
    <col min="14347" max="14347" width="7" style="19" customWidth="1"/>
    <col min="14348" max="14348" width="6.21875" style="19" customWidth="1"/>
    <col min="14349" max="14592" width="9.21875" style="19"/>
    <col min="14593" max="14593" width="11.44140625" style="19" customWidth="1"/>
    <col min="14594" max="14595" width="12.21875" style="19" customWidth="1"/>
    <col min="14596" max="14596" width="15.5546875" style="19" customWidth="1"/>
    <col min="14597" max="14597" width="1.77734375" style="19" customWidth="1"/>
    <col min="14598" max="14598" width="12.77734375" style="19" customWidth="1"/>
    <col min="14599" max="14599" width="12.44140625" style="19" bestFit="1" customWidth="1"/>
    <col min="14600" max="14600" width="6.5546875" style="19" customWidth="1"/>
    <col min="14601" max="14601" width="15.21875" style="19" customWidth="1"/>
    <col min="14602" max="14602" width="9" style="19" customWidth="1"/>
    <col min="14603" max="14603" width="7" style="19" customWidth="1"/>
    <col min="14604" max="14604" width="6.21875" style="19" customWidth="1"/>
    <col min="14605" max="14848" width="9.21875" style="19"/>
    <col min="14849" max="14849" width="11.44140625" style="19" customWidth="1"/>
    <col min="14850" max="14851" width="12.21875" style="19" customWidth="1"/>
    <col min="14852" max="14852" width="15.5546875" style="19" customWidth="1"/>
    <col min="14853" max="14853" width="1.77734375" style="19" customWidth="1"/>
    <col min="14854" max="14854" width="12.77734375" style="19" customWidth="1"/>
    <col min="14855" max="14855" width="12.44140625" style="19" bestFit="1" customWidth="1"/>
    <col min="14856" max="14856" width="6.5546875" style="19" customWidth="1"/>
    <col min="14857" max="14857" width="15.21875" style="19" customWidth="1"/>
    <col min="14858" max="14858" width="9" style="19" customWidth="1"/>
    <col min="14859" max="14859" width="7" style="19" customWidth="1"/>
    <col min="14860" max="14860" width="6.21875" style="19" customWidth="1"/>
    <col min="14861" max="15104" width="9.21875" style="19"/>
    <col min="15105" max="15105" width="11.44140625" style="19" customWidth="1"/>
    <col min="15106" max="15107" width="12.21875" style="19" customWidth="1"/>
    <col min="15108" max="15108" width="15.5546875" style="19" customWidth="1"/>
    <col min="15109" max="15109" width="1.77734375" style="19" customWidth="1"/>
    <col min="15110" max="15110" width="12.77734375" style="19" customWidth="1"/>
    <col min="15111" max="15111" width="12.44140625" style="19" bestFit="1" customWidth="1"/>
    <col min="15112" max="15112" width="6.5546875" style="19" customWidth="1"/>
    <col min="15113" max="15113" width="15.21875" style="19" customWidth="1"/>
    <col min="15114" max="15114" width="9" style="19" customWidth="1"/>
    <col min="15115" max="15115" width="7" style="19" customWidth="1"/>
    <col min="15116" max="15116" width="6.21875" style="19" customWidth="1"/>
    <col min="15117" max="15360" width="9.21875" style="19"/>
    <col min="15361" max="15361" width="11.44140625" style="19" customWidth="1"/>
    <col min="15362" max="15363" width="12.21875" style="19" customWidth="1"/>
    <col min="15364" max="15364" width="15.5546875" style="19" customWidth="1"/>
    <col min="15365" max="15365" width="1.77734375" style="19" customWidth="1"/>
    <col min="15366" max="15366" width="12.77734375" style="19" customWidth="1"/>
    <col min="15367" max="15367" width="12.44140625" style="19" bestFit="1" customWidth="1"/>
    <col min="15368" max="15368" width="6.5546875" style="19" customWidth="1"/>
    <col min="15369" max="15369" width="15.21875" style="19" customWidth="1"/>
    <col min="15370" max="15370" width="9" style="19" customWidth="1"/>
    <col min="15371" max="15371" width="7" style="19" customWidth="1"/>
    <col min="15372" max="15372" width="6.21875" style="19" customWidth="1"/>
    <col min="15373" max="15616" width="9.21875" style="19"/>
    <col min="15617" max="15617" width="11.44140625" style="19" customWidth="1"/>
    <col min="15618" max="15619" width="12.21875" style="19" customWidth="1"/>
    <col min="15620" max="15620" width="15.5546875" style="19" customWidth="1"/>
    <col min="15621" max="15621" width="1.77734375" style="19" customWidth="1"/>
    <col min="15622" max="15622" width="12.77734375" style="19" customWidth="1"/>
    <col min="15623" max="15623" width="12.44140625" style="19" bestFit="1" customWidth="1"/>
    <col min="15624" max="15624" width="6.5546875" style="19" customWidth="1"/>
    <col min="15625" max="15625" width="15.21875" style="19" customWidth="1"/>
    <col min="15626" max="15626" width="9" style="19" customWidth="1"/>
    <col min="15627" max="15627" width="7" style="19" customWidth="1"/>
    <col min="15628" max="15628" width="6.21875" style="19" customWidth="1"/>
    <col min="15629" max="15872" width="9.21875" style="19"/>
    <col min="15873" max="15873" width="11.44140625" style="19" customWidth="1"/>
    <col min="15874" max="15875" width="12.21875" style="19" customWidth="1"/>
    <col min="15876" max="15876" width="15.5546875" style="19" customWidth="1"/>
    <col min="15877" max="15877" width="1.77734375" style="19" customWidth="1"/>
    <col min="15878" max="15878" width="12.77734375" style="19" customWidth="1"/>
    <col min="15879" max="15879" width="12.44140625" style="19" bestFit="1" customWidth="1"/>
    <col min="15880" max="15880" width="6.5546875" style="19" customWidth="1"/>
    <col min="15881" max="15881" width="15.21875" style="19" customWidth="1"/>
    <col min="15882" max="15882" width="9" style="19" customWidth="1"/>
    <col min="15883" max="15883" width="7" style="19" customWidth="1"/>
    <col min="15884" max="15884" width="6.21875" style="19" customWidth="1"/>
    <col min="15885" max="16128" width="9.21875" style="19"/>
    <col min="16129" max="16129" width="11.44140625" style="19" customWidth="1"/>
    <col min="16130" max="16131" width="12.21875" style="19" customWidth="1"/>
    <col min="16132" max="16132" width="15.5546875" style="19" customWidth="1"/>
    <col min="16133" max="16133" width="1.77734375" style="19" customWidth="1"/>
    <col min="16134" max="16134" width="12.77734375" style="19" customWidth="1"/>
    <col min="16135" max="16135" width="12.44140625" style="19" bestFit="1" customWidth="1"/>
    <col min="16136" max="16136" width="6.5546875" style="19" customWidth="1"/>
    <col min="16137" max="16137" width="15.21875" style="19" customWidth="1"/>
    <col min="16138" max="16138" width="9" style="19" customWidth="1"/>
    <col min="16139" max="16139" width="7" style="19" customWidth="1"/>
    <col min="16140" max="16140" width="6.21875" style="19" customWidth="1"/>
    <col min="16141" max="16384" width="9.21875" style="19"/>
  </cols>
  <sheetData>
    <row r="1" spans="1:53" s="21" customFormat="1" ht="12.6" customHeight="1">
      <c r="M1" s="29"/>
      <c r="N1" s="29"/>
    </row>
    <row r="2" spans="1:53" s="14" customFormat="1" ht="60" customHeight="1">
      <c r="A2" s="12"/>
      <c r="B2" s="16"/>
      <c r="C2" s="39"/>
      <c r="D2" s="39"/>
      <c r="E2" s="39"/>
      <c r="F2" s="327" t="s">
        <v>0</v>
      </c>
      <c r="G2" s="328"/>
      <c r="H2" s="328"/>
      <c r="I2" s="328"/>
      <c r="J2" s="17"/>
      <c r="K2" s="40" t="s">
        <v>216</v>
      </c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</row>
    <row r="3" spans="1:53" s="14" customFormat="1" ht="6.6" customHeight="1">
      <c r="A3" s="12"/>
      <c r="B3" s="15"/>
      <c r="C3" s="329"/>
      <c r="D3" s="329"/>
      <c r="E3" s="329"/>
      <c r="F3" s="329"/>
      <c r="G3" s="329"/>
      <c r="H3" s="329"/>
      <c r="I3" s="329"/>
      <c r="J3" s="329"/>
      <c r="K3" s="15"/>
      <c r="L3" s="15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</row>
    <row r="4" spans="1:53" ht="18.600000000000001" customHeight="1">
      <c r="B4" s="425" t="s">
        <v>61</v>
      </c>
      <c r="C4" s="426"/>
      <c r="D4" s="426"/>
      <c r="E4" s="427"/>
      <c r="F4" s="19"/>
      <c r="G4" s="380" t="s">
        <v>62</v>
      </c>
      <c r="H4" s="486"/>
      <c r="I4" s="487">
        <f ca="1">NOW()</f>
        <v>45980.639491666669</v>
      </c>
      <c r="J4" s="488"/>
      <c r="K4" s="489"/>
      <c r="P4" s="105" t="s">
        <v>101</v>
      </c>
      <c r="Q4" s="105" t="s">
        <v>59</v>
      </c>
      <c r="R4" s="105" t="s">
        <v>59</v>
      </c>
    </row>
    <row r="5" spans="1:53" ht="25.05" customHeight="1">
      <c r="B5" s="136" t="s">
        <v>64</v>
      </c>
      <c r="C5" s="92" t="s">
        <v>65</v>
      </c>
      <c r="D5" s="119" t="s">
        <v>66</v>
      </c>
      <c r="E5" s="137" t="s">
        <v>121</v>
      </c>
      <c r="F5" s="19"/>
      <c r="G5" s="385" t="s">
        <v>67</v>
      </c>
      <c r="H5" s="490"/>
      <c r="I5" s="491" t="s">
        <v>101</v>
      </c>
      <c r="J5" s="492"/>
      <c r="K5" s="493"/>
      <c r="P5" s="105" t="s">
        <v>95</v>
      </c>
      <c r="Q5" s="105" t="s">
        <v>69</v>
      </c>
      <c r="R5" s="105" t="s">
        <v>70</v>
      </c>
    </row>
    <row r="6" spans="1:53" ht="15.75" customHeight="1">
      <c r="B6" s="324">
        <v>10</v>
      </c>
      <c r="C6" s="53">
        <v>0</v>
      </c>
      <c r="D6" s="53">
        <v>0</v>
      </c>
      <c r="E6" s="147">
        <f t="shared" ref="E6:E15" si="0">(C6*B6) + (D6*B6)</f>
        <v>0</v>
      </c>
      <c r="F6" s="19"/>
      <c r="G6" s="472" t="str">
        <f>VLOOKUP($I$5,$P$4:$R$11,2,FALSE)</f>
        <v xml:space="preserve"> </v>
      </c>
      <c r="H6" s="473"/>
      <c r="I6" s="474"/>
      <c r="J6" s="478" t="str">
        <f>VLOOKUP($I$5,$P$4:$R$11,3,FALSE)</f>
        <v xml:space="preserve"> </v>
      </c>
      <c r="K6" s="479"/>
      <c r="P6" s="105" t="s">
        <v>96</v>
      </c>
      <c r="Q6" s="105" t="s">
        <v>102</v>
      </c>
      <c r="R6" s="105" t="s">
        <v>59</v>
      </c>
    </row>
    <row r="7" spans="1:53" ht="15.75" customHeight="1">
      <c r="B7" s="324">
        <v>20</v>
      </c>
      <c r="C7" s="53">
        <v>1</v>
      </c>
      <c r="D7" s="53">
        <v>0</v>
      </c>
      <c r="E7" s="147">
        <f t="shared" si="0"/>
        <v>20</v>
      </c>
      <c r="F7" s="19"/>
      <c r="G7" s="475"/>
      <c r="H7" s="476"/>
      <c r="I7" s="477"/>
      <c r="J7" s="480"/>
      <c r="K7" s="481"/>
      <c r="P7" s="105" t="s">
        <v>97</v>
      </c>
      <c r="Q7" s="105" t="s">
        <v>69</v>
      </c>
      <c r="R7" s="105" t="s">
        <v>70</v>
      </c>
    </row>
    <row r="8" spans="1:53" ht="15.75" customHeight="1">
      <c r="B8" s="324">
        <v>50</v>
      </c>
      <c r="C8" s="53">
        <v>0</v>
      </c>
      <c r="D8" s="53">
        <v>0</v>
      </c>
      <c r="E8" s="147">
        <f t="shared" si="0"/>
        <v>0</v>
      </c>
      <c r="F8" s="19"/>
      <c r="G8" s="58"/>
      <c r="H8" s="80"/>
      <c r="I8" s="59"/>
      <c r="J8" s="111"/>
      <c r="K8" s="112"/>
      <c r="P8" s="105" t="s">
        <v>98</v>
      </c>
      <c r="Q8" s="105" t="s">
        <v>102</v>
      </c>
      <c r="R8" s="105" t="s">
        <v>59</v>
      </c>
    </row>
    <row r="9" spans="1:53" ht="15.75" customHeight="1">
      <c r="B9" s="324">
        <v>100</v>
      </c>
      <c r="C9" s="53">
        <v>0</v>
      </c>
      <c r="D9" s="53">
        <v>0</v>
      </c>
      <c r="E9" s="147">
        <f t="shared" si="0"/>
        <v>0</v>
      </c>
      <c r="F9" s="19"/>
      <c r="G9" s="58"/>
      <c r="H9" s="80"/>
      <c r="I9" s="59"/>
      <c r="J9" s="111"/>
      <c r="K9" s="112"/>
      <c r="P9" s="105" t="s">
        <v>99</v>
      </c>
      <c r="Q9" s="105" t="s">
        <v>69</v>
      </c>
      <c r="R9" s="105" t="s">
        <v>70</v>
      </c>
    </row>
    <row r="10" spans="1:53" ht="15.75" customHeight="1">
      <c r="B10" s="324">
        <v>200</v>
      </c>
      <c r="C10" s="53">
        <v>0</v>
      </c>
      <c r="D10" s="53">
        <v>0</v>
      </c>
      <c r="E10" s="147">
        <f t="shared" si="0"/>
        <v>0</v>
      </c>
      <c r="F10" s="19"/>
      <c r="G10" s="58"/>
      <c r="H10" s="80"/>
      <c r="I10" s="59"/>
      <c r="J10" s="111"/>
      <c r="K10" s="112"/>
      <c r="P10" s="105" t="s">
        <v>100</v>
      </c>
      <c r="Q10" s="105" t="s">
        <v>102</v>
      </c>
      <c r="R10" s="105" t="s">
        <v>59</v>
      </c>
    </row>
    <row r="11" spans="1:53" ht="15.75" customHeight="1">
      <c r="B11" s="324">
        <v>500</v>
      </c>
      <c r="C11" s="53">
        <v>0</v>
      </c>
      <c r="D11" s="53">
        <v>1</v>
      </c>
      <c r="E11" s="147">
        <f t="shared" si="0"/>
        <v>500</v>
      </c>
      <c r="F11" s="19"/>
      <c r="G11" s="58"/>
      <c r="H11" s="80"/>
      <c r="I11" s="59"/>
      <c r="J11" s="111"/>
      <c r="K11" s="112"/>
    </row>
    <row r="12" spans="1:53" ht="15.75" customHeight="1">
      <c r="B12" s="324">
        <v>1000</v>
      </c>
      <c r="C12" s="53">
        <v>0</v>
      </c>
      <c r="D12" s="53">
        <v>0</v>
      </c>
      <c r="E12" s="147">
        <f t="shared" si="0"/>
        <v>0</v>
      </c>
      <c r="F12" s="19"/>
      <c r="G12" s="58"/>
      <c r="H12" s="80"/>
      <c r="I12" s="59"/>
      <c r="J12" s="111"/>
      <c r="K12" s="112"/>
    </row>
    <row r="13" spans="1:53" ht="15.75" customHeight="1">
      <c r="B13" s="325">
        <v>2000</v>
      </c>
      <c r="C13" s="53">
        <v>0</v>
      </c>
      <c r="D13" s="53">
        <v>0</v>
      </c>
      <c r="E13" s="147">
        <f t="shared" si="0"/>
        <v>0</v>
      </c>
      <c r="F13" s="19"/>
      <c r="G13" s="58"/>
      <c r="H13" s="80"/>
      <c r="I13" s="59"/>
      <c r="J13" s="111"/>
      <c r="K13" s="112"/>
    </row>
    <row r="14" spans="1:53" ht="15.75" customHeight="1">
      <c r="B14" s="325">
        <v>10000</v>
      </c>
      <c r="C14" s="53">
        <v>0</v>
      </c>
      <c r="D14" s="53">
        <v>0</v>
      </c>
      <c r="E14" s="147">
        <f t="shared" si="0"/>
        <v>0</v>
      </c>
      <c r="F14" s="19"/>
      <c r="G14" s="58"/>
      <c r="H14" s="80"/>
      <c r="I14" s="59"/>
      <c r="J14" s="111"/>
      <c r="K14" s="112"/>
    </row>
    <row r="15" spans="1:53" ht="15.75" customHeight="1">
      <c r="B15" s="325">
        <v>20000</v>
      </c>
      <c r="C15" s="53">
        <v>0</v>
      </c>
      <c r="D15" s="53">
        <v>0</v>
      </c>
      <c r="E15" s="147">
        <f t="shared" si="0"/>
        <v>0</v>
      </c>
      <c r="F15" s="19"/>
      <c r="G15" s="58"/>
      <c r="H15" s="80"/>
      <c r="I15" s="59"/>
      <c r="J15" s="111"/>
      <c r="K15" s="112"/>
    </row>
    <row r="16" spans="1:53" s="22" customFormat="1" ht="18.75" customHeight="1">
      <c r="B16" s="390" t="s">
        <v>71</v>
      </c>
      <c r="C16" s="390"/>
      <c r="D16" s="391"/>
      <c r="E16" s="146">
        <f>SUM(E6:E15)</f>
        <v>520</v>
      </c>
      <c r="G16" s="60"/>
      <c r="H16" s="61"/>
      <c r="I16" s="62"/>
      <c r="J16" s="113"/>
      <c r="K16" s="114"/>
      <c r="L16" s="23"/>
      <c r="M16" s="23"/>
    </row>
    <row r="17" spans="2:13" ht="5.0999999999999996" customHeight="1">
      <c r="B17" s="19"/>
      <c r="C17" s="19"/>
      <c r="D17" s="19"/>
      <c r="E17" s="19"/>
      <c r="F17" s="19"/>
      <c r="G17" s="106"/>
      <c r="H17" s="19"/>
      <c r="I17" s="19"/>
      <c r="J17" s="19"/>
      <c r="K17" s="19"/>
    </row>
    <row r="18" spans="2:13" ht="25.05" customHeight="1">
      <c r="B18" s="140" t="s">
        <v>72</v>
      </c>
      <c r="C18" s="92" t="s">
        <v>65</v>
      </c>
      <c r="D18" s="119" t="s">
        <v>66</v>
      </c>
      <c r="E18" s="142" t="s">
        <v>121</v>
      </c>
      <c r="F18" s="19"/>
      <c r="G18" s="412" t="s">
        <v>73</v>
      </c>
      <c r="H18" s="412"/>
      <c r="I18" s="412"/>
      <c r="J18" s="412"/>
      <c r="K18" s="412"/>
    </row>
    <row r="19" spans="2:13" ht="15.75" customHeight="1">
      <c r="B19" s="146">
        <v>0.25</v>
      </c>
      <c r="C19" s="53">
        <v>0</v>
      </c>
      <c r="D19" s="53">
        <v>0</v>
      </c>
      <c r="E19" s="147">
        <f t="shared" ref="E19:E23" si="1">(C19*B19) + (D19*B19)</f>
        <v>0</v>
      </c>
      <c r="F19" s="19"/>
      <c r="G19" s="396" t="s">
        <v>74</v>
      </c>
      <c r="H19" s="396"/>
      <c r="I19" s="396"/>
      <c r="J19" s="485">
        <f>+E26</f>
        <v>535</v>
      </c>
      <c r="K19" s="485"/>
    </row>
    <row r="20" spans="2:13" ht="15.75" customHeight="1">
      <c r="B20" s="146">
        <v>0.5</v>
      </c>
      <c r="C20" s="53">
        <v>0</v>
      </c>
      <c r="D20" s="53">
        <v>0</v>
      </c>
      <c r="E20" s="147">
        <f t="shared" si="1"/>
        <v>0</v>
      </c>
      <c r="F20" s="19"/>
      <c r="G20" s="396" t="s">
        <v>75</v>
      </c>
      <c r="H20" s="396"/>
      <c r="I20" s="396"/>
      <c r="J20" s="495">
        <v>700</v>
      </c>
      <c r="K20" s="495">
        <v>250</v>
      </c>
    </row>
    <row r="21" spans="2:13" ht="15.75" customHeight="1">
      <c r="B21" s="146">
        <v>1</v>
      </c>
      <c r="C21" s="53">
        <v>0</v>
      </c>
      <c r="D21" s="53">
        <v>0</v>
      </c>
      <c r="E21" s="147">
        <f t="shared" si="1"/>
        <v>0</v>
      </c>
      <c r="F21" s="19"/>
      <c r="G21" s="396" t="s">
        <v>76</v>
      </c>
      <c r="H21" s="396"/>
      <c r="I21" s="396"/>
      <c r="J21" s="485">
        <f>+J19-J20</f>
        <v>-165</v>
      </c>
      <c r="K21" s="485"/>
    </row>
    <row r="22" spans="2:13" ht="15.75" customHeight="1">
      <c r="B22" s="146">
        <v>5</v>
      </c>
      <c r="C22" s="53">
        <v>3</v>
      </c>
      <c r="D22" s="53">
        <v>0</v>
      </c>
      <c r="E22" s="147">
        <f t="shared" si="1"/>
        <v>15</v>
      </c>
      <c r="F22" s="19"/>
      <c r="G22" s="400" t="s">
        <v>77</v>
      </c>
      <c r="H22" s="401"/>
      <c r="I22" s="68" t="s">
        <v>119</v>
      </c>
      <c r="J22" s="69"/>
      <c r="K22" s="70"/>
    </row>
    <row r="23" spans="2:13" ht="15.75" customHeight="1">
      <c r="B23" s="146">
        <v>10</v>
      </c>
      <c r="C23" s="53">
        <v>0</v>
      </c>
      <c r="D23" s="53">
        <v>0</v>
      </c>
      <c r="E23" s="147">
        <f t="shared" si="1"/>
        <v>0</v>
      </c>
      <c r="F23" s="19"/>
      <c r="G23" s="403"/>
      <c r="H23" s="404"/>
      <c r="I23" s="71"/>
      <c r="J23" s="71"/>
      <c r="K23" s="72"/>
    </row>
    <row r="24" spans="2:13" s="22" customFormat="1" ht="18.75" customHeight="1">
      <c r="B24" s="390" t="s">
        <v>78</v>
      </c>
      <c r="C24" s="390"/>
      <c r="D24" s="391"/>
      <c r="E24" s="146">
        <f>SUM(E19:E23)</f>
        <v>15</v>
      </c>
      <c r="G24" s="73"/>
      <c r="H24" s="71"/>
      <c r="I24" s="71"/>
      <c r="J24" s="71"/>
      <c r="K24" s="72"/>
      <c r="L24" s="23"/>
      <c r="M24" s="23"/>
    </row>
    <row r="25" spans="2:13" ht="5.0999999999999996" customHeight="1">
      <c r="B25" s="19"/>
      <c r="C25" s="19"/>
      <c r="D25" s="19"/>
      <c r="E25" s="19"/>
      <c r="F25" s="19"/>
      <c r="G25" s="73"/>
      <c r="H25" s="71"/>
      <c r="I25" s="71"/>
      <c r="J25" s="71"/>
      <c r="K25" s="72"/>
    </row>
    <row r="26" spans="2:13" ht="18.75" customHeight="1">
      <c r="B26" s="392" t="s">
        <v>79</v>
      </c>
      <c r="C26" s="393"/>
      <c r="D26" s="494"/>
      <c r="E26" s="148">
        <f>E16+E24</f>
        <v>535</v>
      </c>
      <c r="F26" s="19"/>
      <c r="G26" s="75"/>
      <c r="H26" s="76"/>
      <c r="I26" s="395"/>
      <c r="J26" s="395"/>
      <c r="K26" s="77"/>
    </row>
    <row r="27" spans="2:13" ht="5.0999999999999996" customHeight="1">
      <c r="B27" s="19"/>
      <c r="C27" s="19"/>
      <c r="D27" s="19"/>
      <c r="E27" s="19"/>
      <c r="F27" s="19"/>
      <c r="G27" s="106"/>
      <c r="H27" s="19"/>
      <c r="I27" s="19"/>
      <c r="J27" s="19"/>
      <c r="K27" s="19"/>
    </row>
    <row r="28" spans="2:13" ht="18.75" customHeight="1">
      <c r="B28" s="351" t="s">
        <v>86</v>
      </c>
      <c r="C28" s="352"/>
      <c r="D28" s="352"/>
      <c r="E28" s="352"/>
      <c r="F28" s="352"/>
      <c r="G28" s="352"/>
      <c r="H28" s="352"/>
      <c r="I28" s="352"/>
      <c r="J28" s="352"/>
      <c r="K28" s="353"/>
    </row>
    <row r="29" spans="2:13" ht="16.5" customHeight="1">
      <c r="B29" s="358" t="s">
        <v>87</v>
      </c>
      <c r="C29" s="359"/>
      <c r="D29" s="423"/>
      <c r="E29" s="49" t="s">
        <v>81</v>
      </c>
      <c r="F29" s="359" t="s">
        <v>23</v>
      </c>
      <c r="G29" s="359"/>
      <c r="H29" s="482" t="s">
        <v>76</v>
      </c>
      <c r="I29" s="483"/>
      <c r="J29" s="359" t="s">
        <v>77</v>
      </c>
      <c r="K29" s="424"/>
    </row>
    <row r="30" spans="2:13" ht="15.75" customHeight="1">
      <c r="B30" s="354" t="s">
        <v>191</v>
      </c>
      <c r="C30" s="354"/>
      <c r="D30" s="355"/>
      <c r="E30" s="152">
        <v>5</v>
      </c>
      <c r="F30" s="484">
        <v>0</v>
      </c>
      <c r="G30" s="484"/>
      <c r="H30" s="485">
        <f>+E30-F30</f>
        <v>5</v>
      </c>
      <c r="I30" s="485"/>
      <c r="J30" s="357" t="str">
        <f>IF(H30&lt;&gt;0,"Explicar","")</f>
        <v>Explicar</v>
      </c>
      <c r="K30" s="357"/>
    </row>
    <row r="31" spans="2:13" ht="15.75" customHeight="1">
      <c r="B31" s="354" t="s">
        <v>105</v>
      </c>
      <c r="C31" s="354"/>
      <c r="D31" s="355"/>
      <c r="E31" s="154">
        <v>0</v>
      </c>
      <c r="F31" s="484">
        <v>0</v>
      </c>
      <c r="G31" s="484"/>
      <c r="H31" s="485">
        <f>+E31-F31</f>
        <v>0</v>
      </c>
      <c r="I31" s="485"/>
      <c r="J31" s="357" t="str">
        <f>IF(H31&lt;&gt;0,"Explicar","")</f>
        <v/>
      </c>
      <c r="K31" s="357"/>
    </row>
    <row r="32" spans="2:13" ht="15.75" customHeight="1">
      <c r="B32" s="354" t="s">
        <v>105</v>
      </c>
      <c r="C32" s="354"/>
      <c r="D32" s="355"/>
      <c r="E32" s="154">
        <v>0</v>
      </c>
      <c r="F32" s="484">
        <v>0</v>
      </c>
      <c r="G32" s="484"/>
      <c r="H32" s="485">
        <f>+E32-F32</f>
        <v>0</v>
      </c>
      <c r="I32" s="485"/>
      <c r="J32" s="357" t="str">
        <f>IF(H32&lt;&gt;0,"Explicar","")</f>
        <v/>
      </c>
      <c r="K32" s="357"/>
    </row>
    <row r="33" spans="2:39" ht="5.0999999999999996" customHeight="1">
      <c r="B33" s="150"/>
      <c r="C33" s="150"/>
      <c r="D33" s="150"/>
      <c r="E33" s="150"/>
      <c r="F33" s="150"/>
      <c r="G33" s="151"/>
      <c r="H33" s="150"/>
      <c r="I33" s="150"/>
      <c r="J33" s="150"/>
      <c r="K33" s="150"/>
    </row>
    <row r="34" spans="2:39" ht="18.75" customHeight="1">
      <c r="B34" s="351" t="s">
        <v>106</v>
      </c>
      <c r="C34" s="352"/>
      <c r="D34" s="352"/>
      <c r="E34" s="352"/>
      <c r="F34" s="352"/>
      <c r="G34" s="352"/>
      <c r="H34" s="352"/>
      <c r="I34" s="352"/>
      <c r="J34" s="352"/>
      <c r="K34" s="353"/>
    </row>
    <row r="35" spans="2:39" ht="16.5" customHeight="1">
      <c r="B35" s="358" t="s">
        <v>107</v>
      </c>
      <c r="C35" s="359"/>
      <c r="D35" s="423"/>
      <c r="E35" s="49" t="s">
        <v>23</v>
      </c>
      <c r="F35" s="360" t="s">
        <v>189</v>
      </c>
      <c r="G35" s="361"/>
      <c r="H35" s="361"/>
      <c r="I35" s="361"/>
      <c r="J35" s="361"/>
      <c r="K35" s="362"/>
    </row>
    <row r="36" spans="2:39" ht="15.75" customHeight="1">
      <c r="B36" s="332" t="s">
        <v>60</v>
      </c>
      <c r="C36" s="332"/>
      <c r="D36" s="333"/>
      <c r="E36" s="155">
        <v>5</v>
      </c>
      <c r="F36" s="497"/>
      <c r="G36" s="497"/>
      <c r="H36" s="497"/>
      <c r="I36" s="497"/>
      <c r="J36" s="497"/>
      <c r="K36" s="497"/>
    </row>
    <row r="37" spans="2:39" ht="15.75" customHeight="1">
      <c r="B37" s="332" t="s">
        <v>197</v>
      </c>
      <c r="C37" s="332"/>
      <c r="D37" s="333"/>
      <c r="E37" s="154">
        <v>0</v>
      </c>
      <c r="F37" s="363"/>
      <c r="G37" s="363"/>
      <c r="H37" s="363"/>
      <c r="I37" s="363"/>
      <c r="J37" s="363"/>
      <c r="K37" s="363"/>
    </row>
    <row r="38" spans="2:39" s="35" customFormat="1" ht="15.75" customHeight="1">
      <c r="B38" s="354" t="s">
        <v>105</v>
      </c>
      <c r="C38" s="354"/>
      <c r="D38" s="355"/>
      <c r="E38" s="154">
        <v>0</v>
      </c>
      <c r="F38" s="496"/>
      <c r="G38" s="496"/>
      <c r="H38" s="496"/>
      <c r="I38" s="496"/>
      <c r="J38" s="496"/>
      <c r="K38" s="496"/>
      <c r="L38" s="34"/>
      <c r="M38" s="34"/>
    </row>
    <row r="39" spans="2:39" ht="15.75" customHeight="1">
      <c r="B39" s="354" t="s">
        <v>105</v>
      </c>
      <c r="C39" s="354"/>
      <c r="D39" s="355"/>
      <c r="E39" s="154">
        <v>0</v>
      </c>
      <c r="F39" s="363"/>
      <c r="G39" s="363"/>
      <c r="H39" s="363"/>
      <c r="I39" s="363"/>
      <c r="J39" s="363"/>
      <c r="K39" s="363"/>
    </row>
    <row r="40" spans="2:39" ht="5.0999999999999996" customHeight="1">
      <c r="B40" s="19"/>
      <c r="C40" s="19"/>
      <c r="D40" s="19"/>
      <c r="E40" s="19"/>
      <c r="F40" s="19"/>
      <c r="G40" s="106"/>
      <c r="H40" s="19"/>
      <c r="I40" s="19"/>
      <c r="J40" s="19"/>
      <c r="K40" s="19"/>
    </row>
    <row r="41" spans="2:39" s="36" customFormat="1" ht="18.75" customHeight="1">
      <c r="B41" s="351" t="s">
        <v>88</v>
      </c>
      <c r="C41" s="352"/>
      <c r="D41" s="352"/>
      <c r="E41" s="352"/>
      <c r="F41" s="352"/>
      <c r="G41" s="352"/>
      <c r="H41" s="352"/>
      <c r="I41" s="352"/>
      <c r="J41" s="352"/>
      <c r="K41" s="353"/>
      <c r="L41" s="34"/>
      <c r="M41" s="34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</row>
    <row r="42" spans="2:39" s="36" customFormat="1" ht="25.95" customHeight="1">
      <c r="B42" s="358" t="s">
        <v>89</v>
      </c>
      <c r="C42" s="359"/>
      <c r="D42" s="423"/>
      <c r="E42" s="360" t="s">
        <v>108</v>
      </c>
      <c r="F42" s="361"/>
      <c r="G42" s="436"/>
      <c r="H42" s="91" t="s">
        <v>23</v>
      </c>
      <c r="I42" s="49" t="s">
        <v>76</v>
      </c>
      <c r="J42" s="360" t="s">
        <v>109</v>
      </c>
      <c r="K42" s="362"/>
      <c r="L42" s="34"/>
      <c r="M42" s="34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</row>
    <row r="43" spans="2:39" s="36" customFormat="1" ht="15.75" customHeight="1">
      <c r="B43" s="414" t="s">
        <v>39</v>
      </c>
      <c r="C43" s="414"/>
      <c r="D43" s="414"/>
      <c r="E43" s="471">
        <v>0</v>
      </c>
      <c r="F43" s="471"/>
      <c r="G43" s="471"/>
      <c r="H43" s="156">
        <v>25</v>
      </c>
      <c r="I43" s="146">
        <f>+E43-H43</f>
        <v>-25</v>
      </c>
      <c r="J43" s="357" t="str">
        <f>IF(H43&lt;&gt;0,"Explicar","")</f>
        <v>Explicar</v>
      </c>
      <c r="K43" s="357"/>
      <c r="L43" s="37"/>
      <c r="M43" s="37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</row>
    <row r="44" spans="2:39" s="36" customFormat="1" ht="15.75" customHeight="1">
      <c r="B44" s="414" t="s">
        <v>110</v>
      </c>
      <c r="C44" s="414"/>
      <c r="D44" s="414"/>
      <c r="E44" s="471">
        <v>0</v>
      </c>
      <c r="F44" s="471"/>
      <c r="G44" s="471"/>
      <c r="H44" s="156">
        <v>0</v>
      </c>
      <c r="I44" s="146">
        <f t="shared" ref="I44:I54" si="2">+E44-H44</f>
        <v>0</v>
      </c>
      <c r="J44" s="357" t="str">
        <f t="shared" ref="J44:J54" si="3">IF(H44&lt;&gt;0,"Explicar","")</f>
        <v/>
      </c>
      <c r="K44" s="357"/>
      <c r="L44" s="34"/>
      <c r="M44" s="34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</row>
    <row r="45" spans="2:39" s="36" customFormat="1" ht="15.75" customHeight="1">
      <c r="B45" s="414" t="s">
        <v>41</v>
      </c>
      <c r="C45" s="414"/>
      <c r="D45" s="414"/>
      <c r="E45" s="471">
        <v>0</v>
      </c>
      <c r="F45" s="471"/>
      <c r="G45" s="471"/>
      <c r="H45" s="156">
        <v>0</v>
      </c>
      <c r="I45" s="146">
        <f t="shared" si="2"/>
        <v>0</v>
      </c>
      <c r="J45" s="357" t="str">
        <f t="shared" si="3"/>
        <v/>
      </c>
      <c r="K45" s="357"/>
      <c r="L45" s="34"/>
      <c r="M45" s="34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</row>
    <row r="46" spans="2:39" s="36" customFormat="1" ht="15.75" customHeight="1">
      <c r="B46" s="414" t="s">
        <v>43</v>
      </c>
      <c r="C46" s="414"/>
      <c r="D46" s="414"/>
      <c r="E46" s="471">
        <v>0</v>
      </c>
      <c r="F46" s="471"/>
      <c r="G46" s="471"/>
      <c r="H46" s="156">
        <v>0</v>
      </c>
      <c r="I46" s="146">
        <f t="shared" si="2"/>
        <v>0</v>
      </c>
      <c r="J46" s="357" t="str">
        <f t="shared" si="3"/>
        <v/>
      </c>
      <c r="K46" s="357"/>
      <c r="L46" s="34"/>
      <c r="M46" s="34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</row>
    <row r="47" spans="2:39" s="36" customFormat="1" ht="15.75" customHeight="1">
      <c r="B47" s="414" t="s">
        <v>44</v>
      </c>
      <c r="C47" s="414"/>
      <c r="D47" s="414"/>
      <c r="E47" s="471">
        <v>0</v>
      </c>
      <c r="F47" s="471"/>
      <c r="G47" s="471"/>
      <c r="H47" s="156">
        <v>0</v>
      </c>
      <c r="I47" s="146">
        <f t="shared" si="2"/>
        <v>0</v>
      </c>
      <c r="J47" s="357" t="str">
        <f t="shared" si="3"/>
        <v/>
      </c>
      <c r="K47" s="357"/>
      <c r="L47" s="34"/>
      <c r="M47" s="34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</row>
    <row r="48" spans="2:39" s="36" customFormat="1" ht="15.75" customHeight="1">
      <c r="B48" s="414" t="s">
        <v>112</v>
      </c>
      <c r="C48" s="414"/>
      <c r="D48" s="414"/>
      <c r="E48" s="471">
        <v>0</v>
      </c>
      <c r="F48" s="471"/>
      <c r="G48" s="471"/>
      <c r="H48" s="156">
        <v>0</v>
      </c>
      <c r="I48" s="146">
        <f t="shared" si="2"/>
        <v>0</v>
      </c>
      <c r="J48" s="357" t="str">
        <f t="shared" si="3"/>
        <v/>
      </c>
      <c r="K48" s="357"/>
      <c r="L48" s="34"/>
      <c r="M48" s="34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</row>
    <row r="49" spans="2:39" s="36" customFormat="1" ht="15.75" customHeight="1">
      <c r="B49" s="414" t="s">
        <v>45</v>
      </c>
      <c r="C49" s="414"/>
      <c r="D49" s="414"/>
      <c r="E49" s="471">
        <v>0</v>
      </c>
      <c r="F49" s="471"/>
      <c r="G49" s="471"/>
      <c r="H49" s="156">
        <v>0</v>
      </c>
      <c r="I49" s="146">
        <f t="shared" si="2"/>
        <v>0</v>
      </c>
      <c r="J49" s="357" t="str">
        <f t="shared" si="3"/>
        <v/>
      </c>
      <c r="K49" s="357"/>
      <c r="L49" s="34"/>
      <c r="M49" s="34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</row>
    <row r="50" spans="2:39" s="36" customFormat="1" ht="15.75" customHeight="1">
      <c r="B50" s="414" t="s">
        <v>113</v>
      </c>
      <c r="C50" s="414"/>
      <c r="D50" s="414"/>
      <c r="E50" s="471">
        <v>100</v>
      </c>
      <c r="F50" s="471"/>
      <c r="G50" s="471"/>
      <c r="H50" s="156">
        <v>0</v>
      </c>
      <c r="I50" s="146">
        <f t="shared" si="2"/>
        <v>100</v>
      </c>
      <c r="J50" s="357" t="str">
        <f t="shared" si="3"/>
        <v/>
      </c>
      <c r="K50" s="357"/>
      <c r="L50" s="34"/>
      <c r="M50" s="34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</row>
    <row r="51" spans="2:39" s="36" customFormat="1" ht="15.75" customHeight="1">
      <c r="B51" s="414" t="s">
        <v>215</v>
      </c>
      <c r="C51" s="414"/>
      <c r="D51" s="414"/>
      <c r="E51" s="471">
        <v>0</v>
      </c>
      <c r="F51" s="471"/>
      <c r="G51" s="471"/>
      <c r="H51" s="156">
        <v>0</v>
      </c>
      <c r="I51" s="146">
        <f t="shared" ref="I51" si="4">+E51-H51</f>
        <v>0</v>
      </c>
      <c r="J51" s="357" t="str">
        <f t="shared" ref="J51" si="5">IF(H51&lt;&gt;0,"Explicar","")</f>
        <v/>
      </c>
      <c r="K51" s="357"/>
      <c r="L51" s="34"/>
      <c r="M51" s="34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</row>
    <row r="52" spans="2:39" s="36" customFormat="1" ht="15.75" customHeight="1">
      <c r="B52" s="354" t="s">
        <v>92</v>
      </c>
      <c r="C52" s="354"/>
      <c r="D52" s="354"/>
      <c r="E52" s="471">
        <v>0</v>
      </c>
      <c r="F52" s="471"/>
      <c r="G52" s="471"/>
      <c r="H52" s="156">
        <v>0</v>
      </c>
      <c r="I52" s="146">
        <f t="shared" si="2"/>
        <v>0</v>
      </c>
      <c r="J52" s="357" t="str">
        <f t="shared" si="3"/>
        <v/>
      </c>
      <c r="K52" s="357"/>
      <c r="L52" s="34"/>
      <c r="M52" s="34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</row>
    <row r="53" spans="2:39" s="36" customFormat="1" ht="15.75" customHeight="1">
      <c r="B53" s="354" t="s">
        <v>92</v>
      </c>
      <c r="C53" s="354"/>
      <c r="D53" s="354"/>
      <c r="E53" s="471">
        <v>0</v>
      </c>
      <c r="F53" s="471"/>
      <c r="G53" s="471"/>
      <c r="H53" s="156">
        <v>0</v>
      </c>
      <c r="I53" s="146">
        <f t="shared" si="2"/>
        <v>0</v>
      </c>
      <c r="J53" s="357" t="str">
        <f t="shared" si="3"/>
        <v/>
      </c>
      <c r="K53" s="357"/>
      <c r="L53" s="34"/>
      <c r="M53" s="34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</row>
    <row r="54" spans="2:39" s="36" customFormat="1" ht="15.75" customHeight="1">
      <c r="B54" s="354" t="s">
        <v>92</v>
      </c>
      <c r="C54" s="354"/>
      <c r="D54" s="354"/>
      <c r="E54" s="471">
        <v>0</v>
      </c>
      <c r="F54" s="471"/>
      <c r="G54" s="471"/>
      <c r="H54" s="156">
        <v>0</v>
      </c>
      <c r="I54" s="146">
        <f t="shared" si="2"/>
        <v>0</v>
      </c>
      <c r="J54" s="357" t="str">
        <f t="shared" si="3"/>
        <v/>
      </c>
      <c r="K54" s="357"/>
      <c r="L54" s="34"/>
      <c r="M54" s="34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</row>
    <row r="55" spans="2:39" s="36" customFormat="1" ht="18.75" customHeight="1">
      <c r="B55" s="438" t="s">
        <v>93</v>
      </c>
      <c r="C55" s="438"/>
      <c r="D55" s="438"/>
      <c r="E55" s="498">
        <f>SUM(E43:G54)</f>
        <v>100</v>
      </c>
      <c r="F55" s="498">
        <f>SUM(F43:F54)</f>
        <v>0</v>
      </c>
      <c r="G55" s="498">
        <f>SUM(G43:G54)</f>
        <v>0</v>
      </c>
      <c r="H55" s="157">
        <f>SUM(H43:H54)</f>
        <v>25</v>
      </c>
      <c r="I55" s="157">
        <f>SUM(I43:I54)</f>
        <v>75</v>
      </c>
      <c r="J55" s="470" t="str">
        <f>IF(H55&lt;&gt;0,"Explicar","")</f>
        <v>Explicar</v>
      </c>
      <c r="K55" s="470"/>
      <c r="L55" s="34"/>
      <c r="M55" s="34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</row>
    <row r="56" spans="2:39" ht="5.0999999999999996" customHeight="1">
      <c r="B56" s="19"/>
      <c r="C56" s="19"/>
      <c r="D56" s="19"/>
      <c r="E56" s="19"/>
      <c r="F56" s="19"/>
      <c r="G56" s="106"/>
      <c r="H56" s="106"/>
      <c r="I56" s="19"/>
      <c r="J56" s="19"/>
      <c r="K56" s="19"/>
      <c r="L56" s="19"/>
      <c r="N56" s="20"/>
    </row>
    <row r="57" spans="2:39" ht="17.399999999999999">
      <c r="B57" s="464" t="s">
        <v>94</v>
      </c>
      <c r="C57" s="465"/>
      <c r="D57" s="466"/>
      <c r="E57" s="158" t="s">
        <v>119</v>
      </c>
      <c r="F57" s="158"/>
      <c r="G57" s="158"/>
      <c r="H57" s="158"/>
      <c r="I57" s="158"/>
      <c r="J57" s="158"/>
      <c r="K57" s="159"/>
    </row>
    <row r="58" spans="2:39" ht="17.399999999999999">
      <c r="B58" s="467"/>
      <c r="C58" s="468"/>
      <c r="D58" s="469"/>
      <c r="E58" s="14"/>
      <c r="F58" s="14"/>
      <c r="G58" s="14"/>
      <c r="H58" s="14"/>
      <c r="I58" s="14"/>
      <c r="J58" s="14"/>
      <c r="K58" s="160"/>
    </row>
    <row r="59" spans="2:39" ht="17.399999999999999">
      <c r="B59" s="163"/>
      <c r="C59" s="14"/>
      <c r="D59" s="14"/>
      <c r="E59" s="14"/>
      <c r="F59" s="14"/>
      <c r="G59" s="14"/>
      <c r="H59" s="14"/>
      <c r="I59" s="14"/>
      <c r="J59" s="14"/>
      <c r="K59" s="160"/>
      <c r="L59" s="19"/>
      <c r="M59" s="19"/>
    </row>
    <row r="60" spans="2:39" ht="17.399999999999999">
      <c r="B60" s="163"/>
      <c r="C60" s="14"/>
      <c r="D60" s="14"/>
      <c r="E60" s="14"/>
      <c r="F60" s="14"/>
      <c r="G60" s="14"/>
      <c r="H60" s="14"/>
      <c r="I60" s="14"/>
      <c r="J60" s="14"/>
      <c r="K60" s="160"/>
      <c r="L60" s="19"/>
      <c r="M60" s="19"/>
    </row>
    <row r="61" spans="2:39" ht="17.399999999999999">
      <c r="B61" s="163"/>
      <c r="C61" s="14"/>
      <c r="D61" s="14"/>
      <c r="E61" s="14"/>
      <c r="F61" s="14"/>
      <c r="G61" s="14"/>
      <c r="H61" s="14"/>
      <c r="I61" s="14"/>
      <c r="J61" s="14"/>
      <c r="K61" s="160"/>
      <c r="L61" s="19"/>
      <c r="M61" s="19"/>
    </row>
    <row r="62" spans="2:39" ht="17.399999999999999">
      <c r="B62" s="163"/>
      <c r="C62" s="14"/>
      <c r="D62" s="14"/>
      <c r="E62" s="14"/>
      <c r="F62" s="14"/>
      <c r="G62" s="14"/>
      <c r="H62" s="14"/>
      <c r="I62" s="14"/>
      <c r="J62" s="14"/>
      <c r="K62" s="160"/>
      <c r="L62" s="19"/>
      <c r="M62" s="19"/>
    </row>
    <row r="63" spans="2:39" ht="17.399999999999999">
      <c r="B63" s="164"/>
      <c r="C63" s="161"/>
      <c r="D63" s="161"/>
      <c r="E63" s="161"/>
      <c r="F63" s="161"/>
      <c r="G63" s="161"/>
      <c r="H63" s="161"/>
      <c r="I63" s="161"/>
      <c r="J63" s="161"/>
      <c r="K63" s="162"/>
      <c r="L63" s="19"/>
      <c r="M63" s="19"/>
    </row>
    <row r="64" spans="2:39" ht="17.399999999999999"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</row>
    <row r="65" s="19" customFormat="1" ht="17.399999999999999"/>
    <row r="66" s="19" customFormat="1" ht="17.399999999999999"/>
    <row r="67" s="19" customFormat="1" ht="17.399999999999999"/>
    <row r="68" s="19" customFormat="1" ht="17.399999999999999"/>
    <row r="69" s="19" customFormat="1" ht="17.399999999999999"/>
    <row r="70" s="19" customFormat="1" ht="17.399999999999999"/>
    <row r="71" s="19" customFormat="1" ht="17.399999999999999"/>
    <row r="72" s="19" customFormat="1" ht="17.399999999999999"/>
    <row r="73" s="19" customFormat="1" ht="17.399999999999999"/>
    <row r="74" s="19" customFormat="1" ht="17.399999999999999"/>
    <row r="75" s="19" customFormat="1" ht="17.399999999999999"/>
    <row r="76" s="19" customFormat="1" ht="17.399999999999999"/>
    <row r="77" s="19" customFormat="1" ht="17.399999999999999"/>
    <row r="78" s="19" customFormat="1" ht="17.399999999999999"/>
    <row r="79" s="19" customFormat="1" ht="17.399999999999999"/>
    <row r="80" s="19" customFormat="1" ht="17.399999999999999"/>
    <row r="81" s="19" customFormat="1" ht="17.399999999999999"/>
    <row r="82" s="19" customFormat="1" ht="17.399999999999999"/>
    <row r="83" s="19" customFormat="1" ht="17.399999999999999"/>
    <row r="84" s="19" customFormat="1" ht="17.399999999999999"/>
    <row r="85" s="19" customFormat="1" ht="17.399999999999999"/>
    <row r="86" s="19" customFormat="1" ht="17.399999999999999"/>
    <row r="87" s="19" customFormat="1" ht="17.399999999999999"/>
    <row r="88" s="19" customFormat="1" ht="17.399999999999999"/>
    <row r="89" s="19" customFormat="1" ht="17.399999999999999"/>
    <row r="90" s="19" customFormat="1" ht="17.399999999999999"/>
    <row r="91" s="19" customFormat="1" ht="17.399999999999999"/>
    <row r="92" s="19" customFormat="1" ht="17.399999999999999"/>
    <row r="93" s="19" customFormat="1" ht="17.399999999999999"/>
    <row r="94" s="19" customFormat="1" ht="17.399999999999999"/>
    <row r="95" s="19" customFormat="1" ht="17.399999999999999"/>
    <row r="96" s="19" customFormat="1" ht="17.399999999999999"/>
    <row r="97" s="19" customFormat="1" ht="17.399999999999999"/>
    <row r="98" s="19" customFormat="1" ht="17.399999999999999"/>
    <row r="99" s="19" customFormat="1" ht="17.399999999999999"/>
    <row r="100" s="19" customFormat="1" ht="17.399999999999999"/>
    <row r="101" s="19" customFormat="1" ht="17.399999999999999"/>
    <row r="102" s="19" customFormat="1" ht="17.399999999999999"/>
    <row r="103" s="19" customFormat="1" ht="17.399999999999999"/>
    <row r="104" s="19" customFormat="1" ht="17.399999999999999"/>
    <row r="105" s="19" customFormat="1" ht="17.399999999999999"/>
    <row r="106" s="19" customFormat="1" ht="17.399999999999999"/>
    <row r="107" s="19" customFormat="1" ht="17.399999999999999"/>
    <row r="108" s="19" customFormat="1" ht="17.399999999999999"/>
    <row r="109" s="19" customFormat="1" ht="17.399999999999999"/>
    <row r="110" s="19" customFormat="1" ht="17.399999999999999"/>
    <row r="111" s="19" customFormat="1" ht="17.399999999999999"/>
    <row r="112" s="19" customFormat="1" ht="17.399999999999999"/>
    <row r="113" s="19" customFormat="1" ht="17.399999999999999"/>
    <row r="114" s="19" customFormat="1" ht="17.399999999999999"/>
    <row r="115" s="19" customFormat="1" ht="17.399999999999999"/>
    <row r="116" s="19" customFormat="1" ht="17.399999999999999"/>
    <row r="117" s="19" customFormat="1" ht="17.399999999999999"/>
    <row r="118" s="19" customFormat="1" ht="17.399999999999999"/>
    <row r="119" s="19" customFormat="1" ht="17.399999999999999"/>
    <row r="120" s="19" customFormat="1" ht="17.399999999999999"/>
    <row r="121" s="19" customFormat="1" ht="17.399999999999999"/>
    <row r="122" s="19" customFormat="1" ht="17.399999999999999"/>
    <row r="123" s="19" customFormat="1" ht="17.399999999999999"/>
    <row r="124" s="19" customFormat="1" ht="17.399999999999999"/>
    <row r="125" s="19" customFormat="1" ht="17.399999999999999"/>
    <row r="126" s="19" customFormat="1" ht="17.399999999999999"/>
    <row r="127" s="19" customFormat="1" ht="17.399999999999999"/>
    <row r="128" s="19" customFormat="1" ht="17.399999999999999"/>
    <row r="129" s="19" customFormat="1" ht="17.399999999999999"/>
    <row r="130" s="19" customFormat="1" ht="17.399999999999999"/>
    <row r="131" s="19" customFormat="1" ht="17.399999999999999"/>
    <row r="132" s="19" customFormat="1" ht="17.399999999999999"/>
    <row r="133" s="19" customFormat="1" ht="17.399999999999999"/>
    <row r="134" s="19" customFormat="1" ht="17.399999999999999"/>
    <row r="135" s="19" customFormat="1" ht="17.399999999999999"/>
    <row r="136" s="19" customFormat="1" ht="17.399999999999999"/>
    <row r="137" s="19" customFormat="1" ht="17.399999999999999"/>
    <row r="138" s="19" customFormat="1" ht="17.399999999999999"/>
    <row r="139" s="19" customFormat="1" ht="17.399999999999999"/>
    <row r="140" s="19" customFormat="1" ht="17.399999999999999"/>
    <row r="141" s="19" customFormat="1" ht="17.399999999999999"/>
    <row r="142" s="19" customFormat="1" ht="17.399999999999999"/>
    <row r="143" s="19" customFormat="1" ht="17.399999999999999"/>
    <row r="144" s="19" customFormat="1" ht="17.399999999999999"/>
    <row r="145" s="19" customFormat="1" ht="17.399999999999999"/>
    <row r="146" s="19" customFormat="1" ht="17.399999999999999"/>
    <row r="147" s="19" customFormat="1" ht="17.399999999999999"/>
    <row r="148" s="19" customFormat="1" ht="17.399999999999999"/>
    <row r="149" s="19" customFormat="1" ht="17.399999999999999"/>
    <row r="150" s="19" customFormat="1" ht="17.399999999999999"/>
    <row r="151" s="19" customFormat="1" ht="17.399999999999999"/>
    <row r="152" s="19" customFormat="1" ht="17.399999999999999"/>
    <row r="153" s="19" customFormat="1" ht="17.399999999999999"/>
    <row r="154" s="19" customFormat="1" ht="17.399999999999999"/>
    <row r="155" s="19" customFormat="1" ht="17.399999999999999"/>
    <row r="156" s="19" customFormat="1" ht="17.399999999999999"/>
    <row r="157" s="19" customFormat="1" ht="17.399999999999999"/>
    <row r="158" s="19" customFormat="1" ht="17.399999999999999"/>
    <row r="159" s="19" customFormat="1" ht="17.399999999999999"/>
    <row r="160" s="19" customFormat="1" ht="17.399999999999999"/>
    <row r="161" spans="2:13" ht="17.399999999999999"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</row>
    <row r="162" spans="2:13" ht="17.399999999999999"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</row>
    <row r="163" spans="2:13" ht="17.399999999999999"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</row>
    <row r="164" spans="2:13" ht="17.399999999999999">
      <c r="L164" s="19"/>
      <c r="M164" s="19"/>
    </row>
    <row r="165" spans="2:13" ht="17.399999999999999">
      <c r="L165" s="19"/>
      <c r="M165" s="19"/>
    </row>
    <row r="166" spans="2:13" ht="17.399999999999999">
      <c r="L166" s="19"/>
      <c r="M166" s="19"/>
    </row>
    <row r="167" spans="2:13" ht="17.399999999999999">
      <c r="L167" s="19"/>
      <c r="M167" s="19"/>
    </row>
    <row r="168" spans="2:13" ht="17.399999999999999">
      <c r="L168" s="19"/>
      <c r="M168" s="19"/>
    </row>
    <row r="169" spans="2:13" ht="17.399999999999999">
      <c r="L169" s="19"/>
      <c r="M169" s="19"/>
    </row>
    <row r="170" spans="2:13" ht="17.399999999999999">
      <c r="L170" s="19"/>
      <c r="M170" s="19"/>
    </row>
    <row r="171" spans="2:13" ht="17.399999999999999"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</row>
    <row r="172" spans="2:13" ht="17.399999999999999"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</row>
    <row r="173" spans="2:13" ht="17.399999999999999"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</row>
    <row r="174" spans="2:13" ht="17.399999999999999"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</row>
    <row r="175" spans="2:13" ht="17.399999999999999"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</row>
    <row r="176" spans="2:13" ht="17.399999999999999"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</row>
    <row r="177" s="19" customFormat="1" ht="17.399999999999999"/>
    <row r="178" s="19" customFormat="1" ht="17.399999999999999"/>
    <row r="179" s="19" customFormat="1" ht="17.399999999999999"/>
    <row r="180" s="19" customFormat="1" ht="17.399999999999999"/>
    <row r="181" s="19" customFormat="1" ht="17.399999999999999"/>
    <row r="182" s="19" customFormat="1" ht="17.399999999999999"/>
    <row r="183" s="19" customFormat="1" ht="17.399999999999999"/>
    <row r="184" s="19" customFormat="1" ht="17.399999999999999"/>
    <row r="185" s="19" customFormat="1" ht="17.399999999999999"/>
    <row r="186" s="19" customFormat="1" ht="17.399999999999999"/>
    <row r="187" s="19" customFormat="1" ht="17.399999999999999"/>
    <row r="188" s="19" customFormat="1" ht="17.399999999999999"/>
    <row r="189" s="19" customFormat="1" ht="17.399999999999999"/>
    <row r="190" s="19" customFormat="1" ht="17.399999999999999"/>
    <row r="191" s="19" customFormat="1" ht="17.399999999999999"/>
    <row r="192" s="19" customFormat="1" ht="17.399999999999999"/>
    <row r="193" s="19" customFormat="1" ht="17.399999999999999"/>
    <row r="194" s="19" customFormat="1" ht="17.399999999999999"/>
    <row r="195" s="19" customFormat="1" ht="17.399999999999999"/>
    <row r="196" s="19" customFormat="1" ht="17.399999999999999"/>
    <row r="197" s="19" customFormat="1" ht="17.399999999999999"/>
    <row r="198" s="19" customFormat="1" ht="17.399999999999999"/>
    <row r="199" s="19" customFormat="1" ht="17.399999999999999"/>
    <row r="200" s="19" customFormat="1" ht="17.399999999999999"/>
    <row r="201" s="19" customFormat="1" ht="17.399999999999999"/>
    <row r="202" s="19" customFormat="1" ht="17.399999999999999"/>
    <row r="203" s="19" customFormat="1" ht="17.399999999999999"/>
    <row r="204" s="19" customFormat="1" ht="17.399999999999999"/>
    <row r="205" s="19" customFormat="1" ht="17.399999999999999"/>
    <row r="206" s="19" customFormat="1" ht="17.399999999999999"/>
    <row r="207" s="19" customFormat="1" ht="17.399999999999999"/>
    <row r="208" s="19" customFormat="1" ht="17.399999999999999"/>
    <row r="209" s="19" customFormat="1" ht="17.399999999999999"/>
    <row r="210" s="19" customFormat="1" ht="17.399999999999999"/>
    <row r="211" s="19" customFormat="1" ht="17.399999999999999"/>
    <row r="212" s="19" customFormat="1" ht="17.399999999999999"/>
    <row r="213" s="19" customFormat="1" ht="17.399999999999999"/>
    <row r="214" s="19" customFormat="1" ht="17.399999999999999"/>
    <row r="215" s="19" customFormat="1" ht="17.399999999999999"/>
    <row r="216" s="19" customFormat="1" ht="17.399999999999999"/>
    <row r="217" s="19" customFormat="1" ht="17.399999999999999"/>
    <row r="218" s="19" customFormat="1" ht="17.399999999999999"/>
    <row r="219" s="19" customFormat="1" ht="17.399999999999999"/>
    <row r="220" s="19" customFormat="1" ht="17.399999999999999"/>
    <row r="221" s="19" customFormat="1" ht="17.399999999999999"/>
    <row r="222" s="19" customFormat="1" ht="17.399999999999999"/>
    <row r="223" s="19" customFormat="1" ht="17.399999999999999"/>
    <row r="224" s="19" customFormat="1" ht="17.399999999999999"/>
    <row r="225" s="19" customFormat="1" ht="17.399999999999999"/>
    <row r="226" s="19" customFormat="1" ht="17.399999999999999"/>
    <row r="227" s="19" customFormat="1" ht="17.399999999999999"/>
    <row r="228" s="19" customFormat="1" ht="17.399999999999999"/>
    <row r="229" s="19" customFormat="1" ht="17.399999999999999"/>
    <row r="230" s="19" customFormat="1" ht="17.399999999999999"/>
    <row r="231" s="19" customFormat="1" ht="17.399999999999999"/>
    <row r="232" s="19" customFormat="1" ht="17.399999999999999"/>
    <row r="233" s="19" customFormat="1" ht="17.399999999999999"/>
    <row r="234" s="19" customFormat="1" ht="17.399999999999999"/>
    <row r="235" s="19" customFormat="1" ht="17.399999999999999"/>
    <row r="236" s="19" customFormat="1" ht="17.399999999999999"/>
    <row r="237" s="19" customFormat="1" ht="17.399999999999999"/>
    <row r="238" s="19" customFormat="1" ht="17.399999999999999"/>
    <row r="239" s="19" customFormat="1" ht="17.399999999999999"/>
    <row r="240" s="19" customFormat="1" ht="17.399999999999999"/>
    <row r="241" s="19" customFormat="1" ht="17.399999999999999"/>
    <row r="242" s="19" customFormat="1" ht="17.399999999999999"/>
    <row r="243" s="19" customFormat="1" ht="17.399999999999999"/>
    <row r="244" s="19" customFormat="1" ht="17.399999999999999"/>
    <row r="245" s="19" customFormat="1" ht="17.399999999999999"/>
    <row r="246" s="19" customFormat="1" ht="17.399999999999999"/>
    <row r="247" s="19" customFormat="1" ht="17.399999999999999"/>
    <row r="248" s="19" customFormat="1" ht="12.45" customHeight="1"/>
    <row r="249" s="19" customFormat="1" ht="12.45" customHeight="1"/>
    <row r="250" s="19" customFormat="1" ht="12.45" customHeight="1"/>
  </sheetData>
  <sheetProtection algorithmName="SHA-512" hashValue="ZpCQziUT4ND2S6cX5R/asRwZ565RO6BhbJVN4vJlYMKECdEiuL5m6HecKdGsKWGkF+7RJH+mh5PWCGFOYPHJlQ==" saltValue="GN+r4lf0XTxzeM9QbFloJw==" spinCount="100000" sheet="1" objects="1" scenarios="1"/>
  <mergeCells count="93">
    <mergeCell ref="B51:D51"/>
    <mergeCell ref="E51:G51"/>
    <mergeCell ref="J51:K51"/>
    <mergeCell ref="B52:D52"/>
    <mergeCell ref="E53:G53"/>
    <mergeCell ref="E54:G54"/>
    <mergeCell ref="E55:G55"/>
    <mergeCell ref="B53:D53"/>
    <mergeCell ref="B54:D54"/>
    <mergeCell ref="B55:D55"/>
    <mergeCell ref="E47:G47"/>
    <mergeCell ref="E48:G48"/>
    <mergeCell ref="E49:G49"/>
    <mergeCell ref="E50:G50"/>
    <mergeCell ref="E52:G52"/>
    <mergeCell ref="B44:D44"/>
    <mergeCell ref="B45:D45"/>
    <mergeCell ref="B39:D39"/>
    <mergeCell ref="F39:K39"/>
    <mergeCell ref="B41:K41"/>
    <mergeCell ref="B42:D42"/>
    <mergeCell ref="E44:G44"/>
    <mergeCell ref="E45:G45"/>
    <mergeCell ref="J43:K43"/>
    <mergeCell ref="J44:K44"/>
    <mergeCell ref="J45:K45"/>
    <mergeCell ref="E43:G43"/>
    <mergeCell ref="E42:G42"/>
    <mergeCell ref="J42:K42"/>
    <mergeCell ref="B43:D43"/>
    <mergeCell ref="B38:D38"/>
    <mergeCell ref="F38:K38"/>
    <mergeCell ref="B32:D32"/>
    <mergeCell ref="F32:G32"/>
    <mergeCell ref="H32:I32"/>
    <mergeCell ref="J32:K32"/>
    <mergeCell ref="B34:K34"/>
    <mergeCell ref="B35:D35"/>
    <mergeCell ref="F35:K35"/>
    <mergeCell ref="B36:D36"/>
    <mergeCell ref="F36:K36"/>
    <mergeCell ref="B37:D37"/>
    <mergeCell ref="F37:K37"/>
    <mergeCell ref="G5:H5"/>
    <mergeCell ref="I5:K5"/>
    <mergeCell ref="B24:D24"/>
    <mergeCell ref="B26:D26"/>
    <mergeCell ref="I26:J26"/>
    <mergeCell ref="G20:I20"/>
    <mergeCell ref="J20:K20"/>
    <mergeCell ref="G21:I21"/>
    <mergeCell ref="J21:K21"/>
    <mergeCell ref="G22:H23"/>
    <mergeCell ref="B16:D16"/>
    <mergeCell ref="G18:K18"/>
    <mergeCell ref="G19:I19"/>
    <mergeCell ref="J19:K19"/>
    <mergeCell ref="B4:E4"/>
    <mergeCell ref="G4:H4"/>
    <mergeCell ref="I4:K4"/>
    <mergeCell ref="F2:I2"/>
    <mergeCell ref="C3:J3"/>
    <mergeCell ref="J30:K30"/>
    <mergeCell ref="G6:I7"/>
    <mergeCell ref="J6:K7"/>
    <mergeCell ref="J31:K31"/>
    <mergeCell ref="B28:K28"/>
    <mergeCell ref="B29:D29"/>
    <mergeCell ref="F29:G29"/>
    <mergeCell ref="H29:I29"/>
    <mergeCell ref="J29:K29"/>
    <mergeCell ref="B30:D30"/>
    <mergeCell ref="F30:G30"/>
    <mergeCell ref="B31:D31"/>
    <mergeCell ref="F31:G31"/>
    <mergeCell ref="H31:I31"/>
    <mergeCell ref="H30:I30"/>
    <mergeCell ref="B57:D58"/>
    <mergeCell ref="J46:K46"/>
    <mergeCell ref="J47:K47"/>
    <mergeCell ref="J48:K48"/>
    <mergeCell ref="J49:K49"/>
    <mergeCell ref="J50:K50"/>
    <mergeCell ref="J52:K52"/>
    <mergeCell ref="J53:K53"/>
    <mergeCell ref="J54:K54"/>
    <mergeCell ref="J55:K55"/>
    <mergeCell ref="B49:D49"/>
    <mergeCell ref="B50:D50"/>
    <mergeCell ref="B46:D46"/>
    <mergeCell ref="B47:D47"/>
    <mergeCell ref="B48:D48"/>
    <mergeCell ref="E46:G46"/>
  </mergeCells>
  <conditionalFormatting sqref="H30:I32">
    <cfRule type="cellIs" dxfId="44" priority="1" operator="notEqual">
      <formula>0</formula>
    </cfRule>
  </conditionalFormatting>
  <conditionalFormatting sqref="I22">
    <cfRule type="colorScale" priority="22">
      <colorScale>
        <cfvo type="min"/>
        <cfvo type="max"/>
        <color rgb="FFFF7128"/>
        <color rgb="FFFFEF9C"/>
      </colorScale>
    </cfRule>
  </conditionalFormatting>
  <conditionalFormatting sqref="I43:I55">
    <cfRule type="cellIs" dxfId="43" priority="2" operator="notEqual">
      <formula>0</formula>
    </cfRule>
  </conditionalFormatting>
  <conditionalFormatting sqref="J21:K21">
    <cfRule type="cellIs" dxfId="42" priority="12" operator="notEqual">
      <formula>0</formula>
    </cfRule>
  </conditionalFormatting>
  <conditionalFormatting sqref="K26">
    <cfRule type="cellIs" dxfId="41" priority="23" stopIfTrue="1" operator="notEqual">
      <formula>0</formula>
    </cfRule>
  </conditionalFormatting>
  <dataValidations count="1">
    <dataValidation type="list" allowBlank="1" showInputMessage="1" showErrorMessage="1" sqref="I5:K5" xr:uid="{97E39FB9-85A2-46E1-8809-0498938311ED}">
      <formula1>$P$4:$P$10</formula1>
    </dataValidation>
  </dataValidations>
  <printOptions horizontalCentered="1" verticalCentered="1"/>
  <pageMargins left="0.47244094488188981" right="0.47244094488188981" top="0.51181102362204722" bottom="0.51181102362204722" header="0.27559055118110237" footer="0.27559055118110237"/>
  <pageSetup paperSize="9" scale="73" orientation="portrait" r:id="rId1"/>
  <headerFooter>
    <oddHeader>&amp;L&amp;"Arial,Regular"&amp;8&amp;K003A70&amp;F&amp;R&amp;"Arial,Regular"&amp;8&amp;K003A70&amp;A</oddHeader>
    <oddFooter>&amp;C&amp;"Arial,Regular"&amp;8&amp;K003A70Business Processes - Operations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5A57F-44CD-4B52-99F0-6640045A9CF0}">
  <sheetPr>
    <pageSetUpPr fitToPage="1"/>
  </sheetPr>
  <dimension ref="A1:BA240"/>
  <sheetViews>
    <sheetView topLeftCell="A42" zoomScaleNormal="100" workbookViewId="0">
      <selection activeCell="B8" sqref="B8:D9"/>
    </sheetView>
  </sheetViews>
  <sheetFormatPr defaultColWidth="9.21875" defaultRowHeight="0" customHeight="1" zeroHeight="1"/>
  <cols>
    <col min="1" max="1" width="1.6640625" style="19" customWidth="1"/>
    <col min="2" max="2" width="14.6640625" style="38" customWidth="1"/>
    <col min="3" max="5" width="18.77734375" style="38" customWidth="1"/>
    <col min="6" max="6" width="1.77734375" style="38" customWidth="1"/>
    <col min="7" max="7" width="22.77734375" style="38" customWidth="1"/>
    <col min="8" max="8" width="14.5546875" style="38" customWidth="1"/>
    <col min="9" max="10" width="14.6640625" style="38" customWidth="1"/>
    <col min="11" max="11" width="18.77734375" style="38" customWidth="1"/>
    <col min="12" max="12" width="1.6640625" style="20" customWidth="1"/>
    <col min="13" max="13" width="9.21875" style="20"/>
    <col min="14" max="14" width="9.21875" style="19" hidden="1" customWidth="1"/>
    <col min="15" max="18" width="0" style="19" hidden="1" customWidth="1"/>
    <col min="19" max="256" width="9.21875" style="19"/>
    <col min="257" max="257" width="11.44140625" style="19" customWidth="1"/>
    <col min="258" max="259" width="12.21875" style="19" customWidth="1"/>
    <col min="260" max="260" width="15.5546875" style="19" customWidth="1"/>
    <col min="261" max="261" width="1.77734375" style="19" customWidth="1"/>
    <col min="262" max="262" width="12.77734375" style="19" customWidth="1"/>
    <col min="263" max="263" width="12.44140625" style="19" bestFit="1" customWidth="1"/>
    <col min="264" max="264" width="6.5546875" style="19" customWidth="1"/>
    <col min="265" max="265" width="15.21875" style="19" customWidth="1"/>
    <col min="266" max="266" width="9" style="19" customWidth="1"/>
    <col min="267" max="267" width="7" style="19" customWidth="1"/>
    <col min="268" max="268" width="6.21875" style="19" customWidth="1"/>
    <col min="269" max="512" width="9.21875" style="19"/>
    <col min="513" max="513" width="11.44140625" style="19" customWidth="1"/>
    <col min="514" max="515" width="12.21875" style="19" customWidth="1"/>
    <col min="516" max="516" width="15.5546875" style="19" customWidth="1"/>
    <col min="517" max="517" width="1.77734375" style="19" customWidth="1"/>
    <col min="518" max="518" width="12.77734375" style="19" customWidth="1"/>
    <col min="519" max="519" width="12.44140625" style="19" bestFit="1" customWidth="1"/>
    <col min="520" max="520" width="6.5546875" style="19" customWidth="1"/>
    <col min="521" max="521" width="15.21875" style="19" customWidth="1"/>
    <col min="522" max="522" width="9" style="19" customWidth="1"/>
    <col min="523" max="523" width="7" style="19" customWidth="1"/>
    <col min="524" max="524" width="6.21875" style="19" customWidth="1"/>
    <col min="525" max="768" width="9.21875" style="19"/>
    <col min="769" max="769" width="11.44140625" style="19" customWidth="1"/>
    <col min="770" max="771" width="12.21875" style="19" customWidth="1"/>
    <col min="772" max="772" width="15.5546875" style="19" customWidth="1"/>
    <col min="773" max="773" width="1.77734375" style="19" customWidth="1"/>
    <col min="774" max="774" width="12.77734375" style="19" customWidth="1"/>
    <col min="775" max="775" width="12.44140625" style="19" bestFit="1" customWidth="1"/>
    <col min="776" max="776" width="6.5546875" style="19" customWidth="1"/>
    <col min="777" max="777" width="15.21875" style="19" customWidth="1"/>
    <col min="778" max="778" width="9" style="19" customWidth="1"/>
    <col min="779" max="779" width="7" style="19" customWidth="1"/>
    <col min="780" max="780" width="6.21875" style="19" customWidth="1"/>
    <col min="781" max="1024" width="9.21875" style="19"/>
    <col min="1025" max="1025" width="11.44140625" style="19" customWidth="1"/>
    <col min="1026" max="1027" width="12.21875" style="19" customWidth="1"/>
    <col min="1028" max="1028" width="15.5546875" style="19" customWidth="1"/>
    <col min="1029" max="1029" width="1.77734375" style="19" customWidth="1"/>
    <col min="1030" max="1030" width="12.77734375" style="19" customWidth="1"/>
    <col min="1031" max="1031" width="12.44140625" style="19" bestFit="1" customWidth="1"/>
    <col min="1032" max="1032" width="6.5546875" style="19" customWidth="1"/>
    <col min="1033" max="1033" width="15.21875" style="19" customWidth="1"/>
    <col min="1034" max="1034" width="9" style="19" customWidth="1"/>
    <col min="1035" max="1035" width="7" style="19" customWidth="1"/>
    <col min="1036" max="1036" width="6.21875" style="19" customWidth="1"/>
    <col min="1037" max="1280" width="9.21875" style="19"/>
    <col min="1281" max="1281" width="11.44140625" style="19" customWidth="1"/>
    <col min="1282" max="1283" width="12.21875" style="19" customWidth="1"/>
    <col min="1284" max="1284" width="15.5546875" style="19" customWidth="1"/>
    <col min="1285" max="1285" width="1.77734375" style="19" customWidth="1"/>
    <col min="1286" max="1286" width="12.77734375" style="19" customWidth="1"/>
    <col min="1287" max="1287" width="12.44140625" style="19" bestFit="1" customWidth="1"/>
    <col min="1288" max="1288" width="6.5546875" style="19" customWidth="1"/>
    <col min="1289" max="1289" width="15.21875" style="19" customWidth="1"/>
    <col min="1290" max="1290" width="9" style="19" customWidth="1"/>
    <col min="1291" max="1291" width="7" style="19" customWidth="1"/>
    <col min="1292" max="1292" width="6.21875" style="19" customWidth="1"/>
    <col min="1293" max="1536" width="9.21875" style="19"/>
    <col min="1537" max="1537" width="11.44140625" style="19" customWidth="1"/>
    <col min="1538" max="1539" width="12.21875" style="19" customWidth="1"/>
    <col min="1540" max="1540" width="15.5546875" style="19" customWidth="1"/>
    <col min="1541" max="1541" width="1.77734375" style="19" customWidth="1"/>
    <col min="1542" max="1542" width="12.77734375" style="19" customWidth="1"/>
    <col min="1543" max="1543" width="12.44140625" style="19" bestFit="1" customWidth="1"/>
    <col min="1544" max="1544" width="6.5546875" style="19" customWidth="1"/>
    <col min="1545" max="1545" width="15.21875" style="19" customWidth="1"/>
    <col min="1546" max="1546" width="9" style="19" customWidth="1"/>
    <col min="1547" max="1547" width="7" style="19" customWidth="1"/>
    <col min="1548" max="1548" width="6.21875" style="19" customWidth="1"/>
    <col min="1549" max="1792" width="9.21875" style="19"/>
    <col min="1793" max="1793" width="11.44140625" style="19" customWidth="1"/>
    <col min="1794" max="1795" width="12.21875" style="19" customWidth="1"/>
    <col min="1796" max="1796" width="15.5546875" style="19" customWidth="1"/>
    <col min="1797" max="1797" width="1.77734375" style="19" customWidth="1"/>
    <col min="1798" max="1798" width="12.77734375" style="19" customWidth="1"/>
    <col min="1799" max="1799" width="12.44140625" style="19" bestFit="1" customWidth="1"/>
    <col min="1800" max="1800" width="6.5546875" style="19" customWidth="1"/>
    <col min="1801" max="1801" width="15.21875" style="19" customWidth="1"/>
    <col min="1802" max="1802" width="9" style="19" customWidth="1"/>
    <col min="1803" max="1803" width="7" style="19" customWidth="1"/>
    <col min="1804" max="1804" width="6.21875" style="19" customWidth="1"/>
    <col min="1805" max="2048" width="9.21875" style="19"/>
    <col min="2049" max="2049" width="11.44140625" style="19" customWidth="1"/>
    <col min="2050" max="2051" width="12.21875" style="19" customWidth="1"/>
    <col min="2052" max="2052" width="15.5546875" style="19" customWidth="1"/>
    <col min="2053" max="2053" width="1.77734375" style="19" customWidth="1"/>
    <col min="2054" max="2054" width="12.77734375" style="19" customWidth="1"/>
    <col min="2055" max="2055" width="12.44140625" style="19" bestFit="1" customWidth="1"/>
    <col min="2056" max="2056" width="6.5546875" style="19" customWidth="1"/>
    <col min="2057" max="2057" width="15.21875" style="19" customWidth="1"/>
    <col min="2058" max="2058" width="9" style="19" customWidth="1"/>
    <col min="2059" max="2059" width="7" style="19" customWidth="1"/>
    <col min="2060" max="2060" width="6.21875" style="19" customWidth="1"/>
    <col min="2061" max="2304" width="9.21875" style="19"/>
    <col min="2305" max="2305" width="11.44140625" style="19" customWidth="1"/>
    <col min="2306" max="2307" width="12.21875" style="19" customWidth="1"/>
    <col min="2308" max="2308" width="15.5546875" style="19" customWidth="1"/>
    <col min="2309" max="2309" width="1.77734375" style="19" customWidth="1"/>
    <col min="2310" max="2310" width="12.77734375" style="19" customWidth="1"/>
    <col min="2311" max="2311" width="12.44140625" style="19" bestFit="1" customWidth="1"/>
    <col min="2312" max="2312" width="6.5546875" style="19" customWidth="1"/>
    <col min="2313" max="2313" width="15.21875" style="19" customWidth="1"/>
    <col min="2314" max="2314" width="9" style="19" customWidth="1"/>
    <col min="2315" max="2315" width="7" style="19" customWidth="1"/>
    <col min="2316" max="2316" width="6.21875" style="19" customWidth="1"/>
    <col min="2317" max="2560" width="9.21875" style="19"/>
    <col min="2561" max="2561" width="11.44140625" style="19" customWidth="1"/>
    <col min="2562" max="2563" width="12.21875" style="19" customWidth="1"/>
    <col min="2564" max="2564" width="15.5546875" style="19" customWidth="1"/>
    <col min="2565" max="2565" width="1.77734375" style="19" customWidth="1"/>
    <col min="2566" max="2566" width="12.77734375" style="19" customWidth="1"/>
    <col min="2567" max="2567" width="12.44140625" style="19" bestFit="1" customWidth="1"/>
    <col min="2568" max="2568" width="6.5546875" style="19" customWidth="1"/>
    <col min="2569" max="2569" width="15.21875" style="19" customWidth="1"/>
    <col min="2570" max="2570" width="9" style="19" customWidth="1"/>
    <col min="2571" max="2571" width="7" style="19" customWidth="1"/>
    <col min="2572" max="2572" width="6.21875" style="19" customWidth="1"/>
    <col min="2573" max="2816" width="9.21875" style="19"/>
    <col min="2817" max="2817" width="11.44140625" style="19" customWidth="1"/>
    <col min="2818" max="2819" width="12.21875" style="19" customWidth="1"/>
    <col min="2820" max="2820" width="15.5546875" style="19" customWidth="1"/>
    <col min="2821" max="2821" width="1.77734375" style="19" customWidth="1"/>
    <col min="2822" max="2822" width="12.77734375" style="19" customWidth="1"/>
    <col min="2823" max="2823" width="12.44140625" style="19" bestFit="1" customWidth="1"/>
    <col min="2824" max="2824" width="6.5546875" style="19" customWidth="1"/>
    <col min="2825" max="2825" width="15.21875" style="19" customWidth="1"/>
    <col min="2826" max="2826" width="9" style="19" customWidth="1"/>
    <col min="2827" max="2827" width="7" style="19" customWidth="1"/>
    <col min="2828" max="2828" width="6.21875" style="19" customWidth="1"/>
    <col min="2829" max="3072" width="9.21875" style="19"/>
    <col min="3073" max="3073" width="11.44140625" style="19" customWidth="1"/>
    <col min="3074" max="3075" width="12.21875" style="19" customWidth="1"/>
    <col min="3076" max="3076" width="15.5546875" style="19" customWidth="1"/>
    <col min="3077" max="3077" width="1.77734375" style="19" customWidth="1"/>
    <col min="3078" max="3078" width="12.77734375" style="19" customWidth="1"/>
    <col min="3079" max="3079" width="12.44140625" style="19" bestFit="1" customWidth="1"/>
    <col min="3080" max="3080" width="6.5546875" style="19" customWidth="1"/>
    <col min="3081" max="3081" width="15.21875" style="19" customWidth="1"/>
    <col min="3082" max="3082" width="9" style="19" customWidth="1"/>
    <col min="3083" max="3083" width="7" style="19" customWidth="1"/>
    <col min="3084" max="3084" width="6.21875" style="19" customWidth="1"/>
    <col min="3085" max="3328" width="9.21875" style="19"/>
    <col min="3329" max="3329" width="11.44140625" style="19" customWidth="1"/>
    <col min="3330" max="3331" width="12.21875" style="19" customWidth="1"/>
    <col min="3332" max="3332" width="15.5546875" style="19" customWidth="1"/>
    <col min="3333" max="3333" width="1.77734375" style="19" customWidth="1"/>
    <col min="3334" max="3334" width="12.77734375" style="19" customWidth="1"/>
    <col min="3335" max="3335" width="12.44140625" style="19" bestFit="1" customWidth="1"/>
    <col min="3336" max="3336" width="6.5546875" style="19" customWidth="1"/>
    <col min="3337" max="3337" width="15.21875" style="19" customWidth="1"/>
    <col min="3338" max="3338" width="9" style="19" customWidth="1"/>
    <col min="3339" max="3339" width="7" style="19" customWidth="1"/>
    <col min="3340" max="3340" width="6.21875" style="19" customWidth="1"/>
    <col min="3341" max="3584" width="9.21875" style="19"/>
    <col min="3585" max="3585" width="11.44140625" style="19" customWidth="1"/>
    <col min="3586" max="3587" width="12.21875" style="19" customWidth="1"/>
    <col min="3588" max="3588" width="15.5546875" style="19" customWidth="1"/>
    <col min="3589" max="3589" width="1.77734375" style="19" customWidth="1"/>
    <col min="3590" max="3590" width="12.77734375" style="19" customWidth="1"/>
    <col min="3591" max="3591" width="12.44140625" style="19" bestFit="1" customWidth="1"/>
    <col min="3592" max="3592" width="6.5546875" style="19" customWidth="1"/>
    <col min="3593" max="3593" width="15.21875" style="19" customWidth="1"/>
    <col min="3594" max="3594" width="9" style="19" customWidth="1"/>
    <col min="3595" max="3595" width="7" style="19" customWidth="1"/>
    <col min="3596" max="3596" width="6.21875" style="19" customWidth="1"/>
    <col min="3597" max="3840" width="9.21875" style="19"/>
    <col min="3841" max="3841" width="11.44140625" style="19" customWidth="1"/>
    <col min="3842" max="3843" width="12.21875" style="19" customWidth="1"/>
    <col min="3844" max="3844" width="15.5546875" style="19" customWidth="1"/>
    <col min="3845" max="3845" width="1.77734375" style="19" customWidth="1"/>
    <col min="3846" max="3846" width="12.77734375" style="19" customWidth="1"/>
    <col min="3847" max="3847" width="12.44140625" style="19" bestFit="1" customWidth="1"/>
    <col min="3848" max="3848" width="6.5546875" style="19" customWidth="1"/>
    <col min="3849" max="3849" width="15.21875" style="19" customWidth="1"/>
    <col min="3850" max="3850" width="9" style="19" customWidth="1"/>
    <col min="3851" max="3851" width="7" style="19" customWidth="1"/>
    <col min="3852" max="3852" width="6.21875" style="19" customWidth="1"/>
    <col min="3853" max="4096" width="9.21875" style="19"/>
    <col min="4097" max="4097" width="11.44140625" style="19" customWidth="1"/>
    <col min="4098" max="4099" width="12.21875" style="19" customWidth="1"/>
    <col min="4100" max="4100" width="15.5546875" style="19" customWidth="1"/>
    <col min="4101" max="4101" width="1.77734375" style="19" customWidth="1"/>
    <col min="4102" max="4102" width="12.77734375" style="19" customWidth="1"/>
    <col min="4103" max="4103" width="12.44140625" style="19" bestFit="1" customWidth="1"/>
    <col min="4104" max="4104" width="6.5546875" style="19" customWidth="1"/>
    <col min="4105" max="4105" width="15.21875" style="19" customWidth="1"/>
    <col min="4106" max="4106" width="9" style="19" customWidth="1"/>
    <col min="4107" max="4107" width="7" style="19" customWidth="1"/>
    <col min="4108" max="4108" width="6.21875" style="19" customWidth="1"/>
    <col min="4109" max="4352" width="9.21875" style="19"/>
    <col min="4353" max="4353" width="11.44140625" style="19" customWidth="1"/>
    <col min="4354" max="4355" width="12.21875" style="19" customWidth="1"/>
    <col min="4356" max="4356" width="15.5546875" style="19" customWidth="1"/>
    <col min="4357" max="4357" width="1.77734375" style="19" customWidth="1"/>
    <col min="4358" max="4358" width="12.77734375" style="19" customWidth="1"/>
    <col min="4359" max="4359" width="12.44140625" style="19" bestFit="1" customWidth="1"/>
    <col min="4360" max="4360" width="6.5546875" style="19" customWidth="1"/>
    <col min="4361" max="4361" width="15.21875" style="19" customWidth="1"/>
    <col min="4362" max="4362" width="9" style="19" customWidth="1"/>
    <col min="4363" max="4363" width="7" style="19" customWidth="1"/>
    <col min="4364" max="4364" width="6.21875" style="19" customWidth="1"/>
    <col min="4365" max="4608" width="9.21875" style="19"/>
    <col min="4609" max="4609" width="11.44140625" style="19" customWidth="1"/>
    <col min="4610" max="4611" width="12.21875" style="19" customWidth="1"/>
    <col min="4612" max="4612" width="15.5546875" style="19" customWidth="1"/>
    <col min="4613" max="4613" width="1.77734375" style="19" customWidth="1"/>
    <col min="4614" max="4614" width="12.77734375" style="19" customWidth="1"/>
    <col min="4615" max="4615" width="12.44140625" style="19" bestFit="1" customWidth="1"/>
    <col min="4616" max="4616" width="6.5546875" style="19" customWidth="1"/>
    <col min="4617" max="4617" width="15.21875" style="19" customWidth="1"/>
    <col min="4618" max="4618" width="9" style="19" customWidth="1"/>
    <col min="4619" max="4619" width="7" style="19" customWidth="1"/>
    <col min="4620" max="4620" width="6.21875" style="19" customWidth="1"/>
    <col min="4621" max="4864" width="9.21875" style="19"/>
    <col min="4865" max="4865" width="11.44140625" style="19" customWidth="1"/>
    <col min="4866" max="4867" width="12.21875" style="19" customWidth="1"/>
    <col min="4868" max="4868" width="15.5546875" style="19" customWidth="1"/>
    <col min="4869" max="4869" width="1.77734375" style="19" customWidth="1"/>
    <col min="4870" max="4870" width="12.77734375" style="19" customWidth="1"/>
    <col min="4871" max="4871" width="12.44140625" style="19" bestFit="1" customWidth="1"/>
    <col min="4872" max="4872" width="6.5546875" style="19" customWidth="1"/>
    <col min="4873" max="4873" width="15.21875" style="19" customWidth="1"/>
    <col min="4874" max="4874" width="9" style="19" customWidth="1"/>
    <col min="4875" max="4875" width="7" style="19" customWidth="1"/>
    <col min="4876" max="4876" width="6.21875" style="19" customWidth="1"/>
    <col min="4877" max="5120" width="9.21875" style="19"/>
    <col min="5121" max="5121" width="11.44140625" style="19" customWidth="1"/>
    <col min="5122" max="5123" width="12.21875" style="19" customWidth="1"/>
    <col min="5124" max="5124" width="15.5546875" style="19" customWidth="1"/>
    <col min="5125" max="5125" width="1.77734375" style="19" customWidth="1"/>
    <col min="5126" max="5126" width="12.77734375" style="19" customWidth="1"/>
    <col min="5127" max="5127" width="12.44140625" style="19" bestFit="1" customWidth="1"/>
    <col min="5128" max="5128" width="6.5546875" style="19" customWidth="1"/>
    <col min="5129" max="5129" width="15.21875" style="19" customWidth="1"/>
    <col min="5130" max="5130" width="9" style="19" customWidth="1"/>
    <col min="5131" max="5131" width="7" style="19" customWidth="1"/>
    <col min="5132" max="5132" width="6.21875" style="19" customWidth="1"/>
    <col min="5133" max="5376" width="9.21875" style="19"/>
    <col min="5377" max="5377" width="11.44140625" style="19" customWidth="1"/>
    <col min="5378" max="5379" width="12.21875" style="19" customWidth="1"/>
    <col min="5380" max="5380" width="15.5546875" style="19" customWidth="1"/>
    <col min="5381" max="5381" width="1.77734375" style="19" customWidth="1"/>
    <col min="5382" max="5382" width="12.77734375" style="19" customWidth="1"/>
    <col min="5383" max="5383" width="12.44140625" style="19" bestFit="1" customWidth="1"/>
    <col min="5384" max="5384" width="6.5546875" style="19" customWidth="1"/>
    <col min="5385" max="5385" width="15.21875" style="19" customWidth="1"/>
    <col min="5386" max="5386" width="9" style="19" customWidth="1"/>
    <col min="5387" max="5387" width="7" style="19" customWidth="1"/>
    <col min="5388" max="5388" width="6.21875" style="19" customWidth="1"/>
    <col min="5389" max="5632" width="9.21875" style="19"/>
    <col min="5633" max="5633" width="11.44140625" style="19" customWidth="1"/>
    <col min="5634" max="5635" width="12.21875" style="19" customWidth="1"/>
    <col min="5636" max="5636" width="15.5546875" style="19" customWidth="1"/>
    <col min="5637" max="5637" width="1.77734375" style="19" customWidth="1"/>
    <col min="5638" max="5638" width="12.77734375" style="19" customWidth="1"/>
    <col min="5639" max="5639" width="12.44140625" style="19" bestFit="1" customWidth="1"/>
    <col min="5640" max="5640" width="6.5546875" style="19" customWidth="1"/>
    <col min="5641" max="5641" width="15.21875" style="19" customWidth="1"/>
    <col min="5642" max="5642" width="9" style="19" customWidth="1"/>
    <col min="5643" max="5643" width="7" style="19" customWidth="1"/>
    <col min="5644" max="5644" width="6.21875" style="19" customWidth="1"/>
    <col min="5645" max="5888" width="9.21875" style="19"/>
    <col min="5889" max="5889" width="11.44140625" style="19" customWidth="1"/>
    <col min="5890" max="5891" width="12.21875" style="19" customWidth="1"/>
    <col min="5892" max="5892" width="15.5546875" style="19" customWidth="1"/>
    <col min="5893" max="5893" width="1.77734375" style="19" customWidth="1"/>
    <col min="5894" max="5894" width="12.77734375" style="19" customWidth="1"/>
    <col min="5895" max="5895" width="12.44140625" style="19" bestFit="1" customWidth="1"/>
    <col min="5896" max="5896" width="6.5546875" style="19" customWidth="1"/>
    <col min="5897" max="5897" width="15.21875" style="19" customWidth="1"/>
    <col min="5898" max="5898" width="9" style="19" customWidth="1"/>
    <col min="5899" max="5899" width="7" style="19" customWidth="1"/>
    <col min="5900" max="5900" width="6.21875" style="19" customWidth="1"/>
    <col min="5901" max="6144" width="9.21875" style="19"/>
    <col min="6145" max="6145" width="11.44140625" style="19" customWidth="1"/>
    <col min="6146" max="6147" width="12.21875" style="19" customWidth="1"/>
    <col min="6148" max="6148" width="15.5546875" style="19" customWidth="1"/>
    <col min="6149" max="6149" width="1.77734375" style="19" customWidth="1"/>
    <col min="6150" max="6150" width="12.77734375" style="19" customWidth="1"/>
    <col min="6151" max="6151" width="12.44140625" style="19" bestFit="1" customWidth="1"/>
    <col min="6152" max="6152" width="6.5546875" style="19" customWidth="1"/>
    <col min="6153" max="6153" width="15.21875" style="19" customWidth="1"/>
    <col min="6154" max="6154" width="9" style="19" customWidth="1"/>
    <col min="6155" max="6155" width="7" style="19" customWidth="1"/>
    <col min="6156" max="6156" width="6.21875" style="19" customWidth="1"/>
    <col min="6157" max="6400" width="9.21875" style="19"/>
    <col min="6401" max="6401" width="11.44140625" style="19" customWidth="1"/>
    <col min="6402" max="6403" width="12.21875" style="19" customWidth="1"/>
    <col min="6404" max="6404" width="15.5546875" style="19" customWidth="1"/>
    <col min="6405" max="6405" width="1.77734375" style="19" customWidth="1"/>
    <col min="6406" max="6406" width="12.77734375" style="19" customWidth="1"/>
    <col min="6407" max="6407" width="12.44140625" style="19" bestFit="1" customWidth="1"/>
    <col min="6408" max="6408" width="6.5546875" style="19" customWidth="1"/>
    <col min="6409" max="6409" width="15.21875" style="19" customWidth="1"/>
    <col min="6410" max="6410" width="9" style="19" customWidth="1"/>
    <col min="6411" max="6411" width="7" style="19" customWidth="1"/>
    <col min="6412" max="6412" width="6.21875" style="19" customWidth="1"/>
    <col min="6413" max="6656" width="9.21875" style="19"/>
    <col min="6657" max="6657" width="11.44140625" style="19" customWidth="1"/>
    <col min="6658" max="6659" width="12.21875" style="19" customWidth="1"/>
    <col min="6660" max="6660" width="15.5546875" style="19" customWidth="1"/>
    <col min="6661" max="6661" width="1.77734375" style="19" customWidth="1"/>
    <col min="6662" max="6662" width="12.77734375" style="19" customWidth="1"/>
    <col min="6663" max="6663" width="12.44140625" style="19" bestFit="1" customWidth="1"/>
    <col min="6664" max="6664" width="6.5546875" style="19" customWidth="1"/>
    <col min="6665" max="6665" width="15.21875" style="19" customWidth="1"/>
    <col min="6666" max="6666" width="9" style="19" customWidth="1"/>
    <col min="6667" max="6667" width="7" style="19" customWidth="1"/>
    <col min="6668" max="6668" width="6.21875" style="19" customWidth="1"/>
    <col min="6669" max="6912" width="9.21875" style="19"/>
    <col min="6913" max="6913" width="11.44140625" style="19" customWidth="1"/>
    <col min="6914" max="6915" width="12.21875" style="19" customWidth="1"/>
    <col min="6916" max="6916" width="15.5546875" style="19" customWidth="1"/>
    <col min="6917" max="6917" width="1.77734375" style="19" customWidth="1"/>
    <col min="6918" max="6918" width="12.77734375" style="19" customWidth="1"/>
    <col min="6919" max="6919" width="12.44140625" style="19" bestFit="1" customWidth="1"/>
    <col min="6920" max="6920" width="6.5546875" style="19" customWidth="1"/>
    <col min="6921" max="6921" width="15.21875" style="19" customWidth="1"/>
    <col min="6922" max="6922" width="9" style="19" customWidth="1"/>
    <col min="6923" max="6923" width="7" style="19" customWidth="1"/>
    <col min="6924" max="6924" width="6.21875" style="19" customWidth="1"/>
    <col min="6925" max="7168" width="9.21875" style="19"/>
    <col min="7169" max="7169" width="11.44140625" style="19" customWidth="1"/>
    <col min="7170" max="7171" width="12.21875" style="19" customWidth="1"/>
    <col min="7172" max="7172" width="15.5546875" style="19" customWidth="1"/>
    <col min="7173" max="7173" width="1.77734375" style="19" customWidth="1"/>
    <col min="7174" max="7174" width="12.77734375" style="19" customWidth="1"/>
    <col min="7175" max="7175" width="12.44140625" style="19" bestFit="1" customWidth="1"/>
    <col min="7176" max="7176" width="6.5546875" style="19" customWidth="1"/>
    <col min="7177" max="7177" width="15.21875" style="19" customWidth="1"/>
    <col min="7178" max="7178" width="9" style="19" customWidth="1"/>
    <col min="7179" max="7179" width="7" style="19" customWidth="1"/>
    <col min="7180" max="7180" width="6.21875" style="19" customWidth="1"/>
    <col min="7181" max="7424" width="9.21875" style="19"/>
    <col min="7425" max="7425" width="11.44140625" style="19" customWidth="1"/>
    <col min="7426" max="7427" width="12.21875" style="19" customWidth="1"/>
    <col min="7428" max="7428" width="15.5546875" style="19" customWidth="1"/>
    <col min="7429" max="7429" width="1.77734375" style="19" customWidth="1"/>
    <col min="7430" max="7430" width="12.77734375" style="19" customWidth="1"/>
    <col min="7431" max="7431" width="12.44140625" style="19" bestFit="1" customWidth="1"/>
    <col min="7432" max="7432" width="6.5546875" style="19" customWidth="1"/>
    <col min="7433" max="7433" width="15.21875" style="19" customWidth="1"/>
    <col min="7434" max="7434" width="9" style="19" customWidth="1"/>
    <col min="7435" max="7435" width="7" style="19" customWidth="1"/>
    <col min="7436" max="7436" width="6.21875" style="19" customWidth="1"/>
    <col min="7437" max="7680" width="9.21875" style="19"/>
    <col min="7681" max="7681" width="11.44140625" style="19" customWidth="1"/>
    <col min="7682" max="7683" width="12.21875" style="19" customWidth="1"/>
    <col min="7684" max="7684" width="15.5546875" style="19" customWidth="1"/>
    <col min="7685" max="7685" width="1.77734375" style="19" customWidth="1"/>
    <col min="7686" max="7686" width="12.77734375" style="19" customWidth="1"/>
    <col min="7687" max="7687" width="12.44140625" style="19" bestFit="1" customWidth="1"/>
    <col min="7688" max="7688" width="6.5546875" style="19" customWidth="1"/>
    <col min="7689" max="7689" width="15.21875" style="19" customWidth="1"/>
    <col min="7690" max="7690" width="9" style="19" customWidth="1"/>
    <col min="7691" max="7691" width="7" style="19" customWidth="1"/>
    <col min="7692" max="7692" width="6.21875" style="19" customWidth="1"/>
    <col min="7693" max="7936" width="9.21875" style="19"/>
    <col min="7937" max="7937" width="11.44140625" style="19" customWidth="1"/>
    <col min="7938" max="7939" width="12.21875" style="19" customWidth="1"/>
    <col min="7940" max="7940" width="15.5546875" style="19" customWidth="1"/>
    <col min="7941" max="7941" width="1.77734375" style="19" customWidth="1"/>
    <col min="7942" max="7942" width="12.77734375" style="19" customWidth="1"/>
    <col min="7943" max="7943" width="12.44140625" style="19" bestFit="1" customWidth="1"/>
    <col min="7944" max="7944" width="6.5546875" style="19" customWidth="1"/>
    <col min="7945" max="7945" width="15.21875" style="19" customWidth="1"/>
    <col min="7946" max="7946" width="9" style="19" customWidth="1"/>
    <col min="7947" max="7947" width="7" style="19" customWidth="1"/>
    <col min="7948" max="7948" width="6.21875" style="19" customWidth="1"/>
    <col min="7949" max="8192" width="9.21875" style="19"/>
    <col min="8193" max="8193" width="11.44140625" style="19" customWidth="1"/>
    <col min="8194" max="8195" width="12.21875" style="19" customWidth="1"/>
    <col min="8196" max="8196" width="15.5546875" style="19" customWidth="1"/>
    <col min="8197" max="8197" width="1.77734375" style="19" customWidth="1"/>
    <col min="8198" max="8198" width="12.77734375" style="19" customWidth="1"/>
    <col min="8199" max="8199" width="12.44140625" style="19" bestFit="1" customWidth="1"/>
    <col min="8200" max="8200" width="6.5546875" style="19" customWidth="1"/>
    <col min="8201" max="8201" width="15.21875" style="19" customWidth="1"/>
    <col min="8202" max="8202" width="9" style="19" customWidth="1"/>
    <col min="8203" max="8203" width="7" style="19" customWidth="1"/>
    <col min="8204" max="8204" width="6.21875" style="19" customWidth="1"/>
    <col min="8205" max="8448" width="9.21875" style="19"/>
    <col min="8449" max="8449" width="11.44140625" style="19" customWidth="1"/>
    <col min="8450" max="8451" width="12.21875" style="19" customWidth="1"/>
    <col min="8452" max="8452" width="15.5546875" style="19" customWidth="1"/>
    <col min="8453" max="8453" width="1.77734375" style="19" customWidth="1"/>
    <col min="8454" max="8454" width="12.77734375" style="19" customWidth="1"/>
    <col min="8455" max="8455" width="12.44140625" style="19" bestFit="1" customWidth="1"/>
    <col min="8456" max="8456" width="6.5546875" style="19" customWidth="1"/>
    <col min="8457" max="8457" width="15.21875" style="19" customWidth="1"/>
    <col min="8458" max="8458" width="9" style="19" customWidth="1"/>
    <col min="8459" max="8459" width="7" style="19" customWidth="1"/>
    <col min="8460" max="8460" width="6.21875" style="19" customWidth="1"/>
    <col min="8461" max="8704" width="9.21875" style="19"/>
    <col min="8705" max="8705" width="11.44140625" style="19" customWidth="1"/>
    <col min="8706" max="8707" width="12.21875" style="19" customWidth="1"/>
    <col min="8708" max="8708" width="15.5546875" style="19" customWidth="1"/>
    <col min="8709" max="8709" width="1.77734375" style="19" customWidth="1"/>
    <col min="8710" max="8710" width="12.77734375" style="19" customWidth="1"/>
    <col min="8711" max="8711" width="12.44140625" style="19" bestFit="1" customWidth="1"/>
    <col min="8712" max="8712" width="6.5546875" style="19" customWidth="1"/>
    <col min="8713" max="8713" width="15.21875" style="19" customWidth="1"/>
    <col min="8714" max="8714" width="9" style="19" customWidth="1"/>
    <col min="8715" max="8715" width="7" style="19" customWidth="1"/>
    <col min="8716" max="8716" width="6.21875" style="19" customWidth="1"/>
    <col min="8717" max="8960" width="9.21875" style="19"/>
    <col min="8961" max="8961" width="11.44140625" style="19" customWidth="1"/>
    <col min="8962" max="8963" width="12.21875" style="19" customWidth="1"/>
    <col min="8964" max="8964" width="15.5546875" style="19" customWidth="1"/>
    <col min="8965" max="8965" width="1.77734375" style="19" customWidth="1"/>
    <col min="8966" max="8966" width="12.77734375" style="19" customWidth="1"/>
    <col min="8967" max="8967" width="12.44140625" style="19" bestFit="1" customWidth="1"/>
    <col min="8968" max="8968" width="6.5546875" style="19" customWidth="1"/>
    <col min="8969" max="8969" width="15.21875" style="19" customWidth="1"/>
    <col min="8970" max="8970" width="9" style="19" customWidth="1"/>
    <col min="8971" max="8971" width="7" style="19" customWidth="1"/>
    <col min="8972" max="8972" width="6.21875" style="19" customWidth="1"/>
    <col min="8973" max="9216" width="9.21875" style="19"/>
    <col min="9217" max="9217" width="11.44140625" style="19" customWidth="1"/>
    <col min="9218" max="9219" width="12.21875" style="19" customWidth="1"/>
    <col min="9220" max="9220" width="15.5546875" style="19" customWidth="1"/>
    <col min="9221" max="9221" width="1.77734375" style="19" customWidth="1"/>
    <col min="9222" max="9222" width="12.77734375" style="19" customWidth="1"/>
    <col min="9223" max="9223" width="12.44140625" style="19" bestFit="1" customWidth="1"/>
    <col min="9224" max="9224" width="6.5546875" style="19" customWidth="1"/>
    <col min="9225" max="9225" width="15.21875" style="19" customWidth="1"/>
    <col min="9226" max="9226" width="9" style="19" customWidth="1"/>
    <col min="9227" max="9227" width="7" style="19" customWidth="1"/>
    <col min="9228" max="9228" width="6.21875" style="19" customWidth="1"/>
    <col min="9229" max="9472" width="9.21875" style="19"/>
    <col min="9473" max="9473" width="11.44140625" style="19" customWidth="1"/>
    <col min="9474" max="9475" width="12.21875" style="19" customWidth="1"/>
    <col min="9476" max="9476" width="15.5546875" style="19" customWidth="1"/>
    <col min="9477" max="9477" width="1.77734375" style="19" customWidth="1"/>
    <col min="9478" max="9478" width="12.77734375" style="19" customWidth="1"/>
    <col min="9479" max="9479" width="12.44140625" style="19" bestFit="1" customWidth="1"/>
    <col min="9480" max="9480" width="6.5546875" style="19" customWidth="1"/>
    <col min="9481" max="9481" width="15.21875" style="19" customWidth="1"/>
    <col min="9482" max="9482" width="9" style="19" customWidth="1"/>
    <col min="9483" max="9483" width="7" style="19" customWidth="1"/>
    <col min="9484" max="9484" width="6.21875" style="19" customWidth="1"/>
    <col min="9485" max="9728" width="9.21875" style="19"/>
    <col min="9729" max="9729" width="11.44140625" style="19" customWidth="1"/>
    <col min="9730" max="9731" width="12.21875" style="19" customWidth="1"/>
    <col min="9732" max="9732" width="15.5546875" style="19" customWidth="1"/>
    <col min="9733" max="9733" width="1.77734375" style="19" customWidth="1"/>
    <col min="9734" max="9734" width="12.77734375" style="19" customWidth="1"/>
    <col min="9735" max="9735" width="12.44140625" style="19" bestFit="1" customWidth="1"/>
    <col min="9736" max="9736" width="6.5546875" style="19" customWidth="1"/>
    <col min="9737" max="9737" width="15.21875" style="19" customWidth="1"/>
    <col min="9738" max="9738" width="9" style="19" customWidth="1"/>
    <col min="9739" max="9739" width="7" style="19" customWidth="1"/>
    <col min="9740" max="9740" width="6.21875" style="19" customWidth="1"/>
    <col min="9741" max="9984" width="9.21875" style="19"/>
    <col min="9985" max="9985" width="11.44140625" style="19" customWidth="1"/>
    <col min="9986" max="9987" width="12.21875" style="19" customWidth="1"/>
    <col min="9988" max="9988" width="15.5546875" style="19" customWidth="1"/>
    <col min="9989" max="9989" width="1.77734375" style="19" customWidth="1"/>
    <col min="9990" max="9990" width="12.77734375" style="19" customWidth="1"/>
    <col min="9991" max="9991" width="12.44140625" style="19" bestFit="1" customWidth="1"/>
    <col min="9992" max="9992" width="6.5546875" style="19" customWidth="1"/>
    <col min="9993" max="9993" width="15.21875" style="19" customWidth="1"/>
    <col min="9994" max="9994" width="9" style="19" customWidth="1"/>
    <col min="9995" max="9995" width="7" style="19" customWidth="1"/>
    <col min="9996" max="9996" width="6.21875" style="19" customWidth="1"/>
    <col min="9997" max="10240" width="9.21875" style="19"/>
    <col min="10241" max="10241" width="11.44140625" style="19" customWidth="1"/>
    <col min="10242" max="10243" width="12.21875" style="19" customWidth="1"/>
    <col min="10244" max="10244" width="15.5546875" style="19" customWidth="1"/>
    <col min="10245" max="10245" width="1.77734375" style="19" customWidth="1"/>
    <col min="10246" max="10246" width="12.77734375" style="19" customWidth="1"/>
    <col min="10247" max="10247" width="12.44140625" style="19" bestFit="1" customWidth="1"/>
    <col min="10248" max="10248" width="6.5546875" style="19" customWidth="1"/>
    <col min="10249" max="10249" width="15.21875" style="19" customWidth="1"/>
    <col min="10250" max="10250" width="9" style="19" customWidth="1"/>
    <col min="10251" max="10251" width="7" style="19" customWidth="1"/>
    <col min="10252" max="10252" width="6.21875" style="19" customWidth="1"/>
    <col min="10253" max="10496" width="9.21875" style="19"/>
    <col min="10497" max="10497" width="11.44140625" style="19" customWidth="1"/>
    <col min="10498" max="10499" width="12.21875" style="19" customWidth="1"/>
    <col min="10500" max="10500" width="15.5546875" style="19" customWidth="1"/>
    <col min="10501" max="10501" width="1.77734375" style="19" customWidth="1"/>
    <col min="10502" max="10502" width="12.77734375" style="19" customWidth="1"/>
    <col min="10503" max="10503" width="12.44140625" style="19" bestFit="1" customWidth="1"/>
    <col min="10504" max="10504" width="6.5546875" style="19" customWidth="1"/>
    <col min="10505" max="10505" width="15.21875" style="19" customWidth="1"/>
    <col min="10506" max="10506" width="9" style="19" customWidth="1"/>
    <col min="10507" max="10507" width="7" style="19" customWidth="1"/>
    <col min="10508" max="10508" width="6.21875" style="19" customWidth="1"/>
    <col min="10509" max="10752" width="9.21875" style="19"/>
    <col min="10753" max="10753" width="11.44140625" style="19" customWidth="1"/>
    <col min="10754" max="10755" width="12.21875" style="19" customWidth="1"/>
    <col min="10756" max="10756" width="15.5546875" style="19" customWidth="1"/>
    <col min="10757" max="10757" width="1.77734375" style="19" customWidth="1"/>
    <col min="10758" max="10758" width="12.77734375" style="19" customWidth="1"/>
    <col min="10759" max="10759" width="12.44140625" style="19" bestFit="1" customWidth="1"/>
    <col min="10760" max="10760" width="6.5546875" style="19" customWidth="1"/>
    <col min="10761" max="10761" width="15.21875" style="19" customWidth="1"/>
    <col min="10762" max="10762" width="9" style="19" customWidth="1"/>
    <col min="10763" max="10763" width="7" style="19" customWidth="1"/>
    <col min="10764" max="10764" width="6.21875" style="19" customWidth="1"/>
    <col min="10765" max="11008" width="9.21875" style="19"/>
    <col min="11009" max="11009" width="11.44140625" style="19" customWidth="1"/>
    <col min="11010" max="11011" width="12.21875" style="19" customWidth="1"/>
    <col min="11012" max="11012" width="15.5546875" style="19" customWidth="1"/>
    <col min="11013" max="11013" width="1.77734375" style="19" customWidth="1"/>
    <col min="11014" max="11014" width="12.77734375" style="19" customWidth="1"/>
    <col min="11015" max="11015" width="12.44140625" style="19" bestFit="1" customWidth="1"/>
    <col min="11016" max="11016" width="6.5546875" style="19" customWidth="1"/>
    <col min="11017" max="11017" width="15.21875" style="19" customWidth="1"/>
    <col min="11018" max="11018" width="9" style="19" customWidth="1"/>
    <col min="11019" max="11019" width="7" style="19" customWidth="1"/>
    <col min="11020" max="11020" width="6.21875" style="19" customWidth="1"/>
    <col min="11021" max="11264" width="9.21875" style="19"/>
    <col min="11265" max="11265" width="11.44140625" style="19" customWidth="1"/>
    <col min="11266" max="11267" width="12.21875" style="19" customWidth="1"/>
    <col min="11268" max="11268" width="15.5546875" style="19" customWidth="1"/>
    <col min="11269" max="11269" width="1.77734375" style="19" customWidth="1"/>
    <col min="11270" max="11270" width="12.77734375" style="19" customWidth="1"/>
    <col min="11271" max="11271" width="12.44140625" style="19" bestFit="1" customWidth="1"/>
    <col min="11272" max="11272" width="6.5546875" style="19" customWidth="1"/>
    <col min="11273" max="11273" width="15.21875" style="19" customWidth="1"/>
    <col min="11274" max="11274" width="9" style="19" customWidth="1"/>
    <col min="11275" max="11275" width="7" style="19" customWidth="1"/>
    <col min="11276" max="11276" width="6.21875" style="19" customWidth="1"/>
    <col min="11277" max="11520" width="9.21875" style="19"/>
    <col min="11521" max="11521" width="11.44140625" style="19" customWidth="1"/>
    <col min="11522" max="11523" width="12.21875" style="19" customWidth="1"/>
    <col min="11524" max="11524" width="15.5546875" style="19" customWidth="1"/>
    <col min="11525" max="11525" width="1.77734375" style="19" customWidth="1"/>
    <col min="11526" max="11526" width="12.77734375" style="19" customWidth="1"/>
    <col min="11527" max="11527" width="12.44140625" style="19" bestFit="1" customWidth="1"/>
    <col min="11528" max="11528" width="6.5546875" style="19" customWidth="1"/>
    <col min="11529" max="11529" width="15.21875" style="19" customWidth="1"/>
    <col min="11530" max="11530" width="9" style="19" customWidth="1"/>
    <col min="11531" max="11531" width="7" style="19" customWidth="1"/>
    <col min="11532" max="11532" width="6.21875" style="19" customWidth="1"/>
    <col min="11533" max="11776" width="9.21875" style="19"/>
    <col min="11777" max="11777" width="11.44140625" style="19" customWidth="1"/>
    <col min="11778" max="11779" width="12.21875" style="19" customWidth="1"/>
    <col min="11780" max="11780" width="15.5546875" style="19" customWidth="1"/>
    <col min="11781" max="11781" width="1.77734375" style="19" customWidth="1"/>
    <col min="11782" max="11782" width="12.77734375" style="19" customWidth="1"/>
    <col min="11783" max="11783" width="12.44140625" style="19" bestFit="1" customWidth="1"/>
    <col min="11784" max="11784" width="6.5546875" style="19" customWidth="1"/>
    <col min="11785" max="11785" width="15.21875" style="19" customWidth="1"/>
    <col min="11786" max="11786" width="9" style="19" customWidth="1"/>
    <col min="11787" max="11787" width="7" style="19" customWidth="1"/>
    <col min="11788" max="11788" width="6.21875" style="19" customWidth="1"/>
    <col min="11789" max="12032" width="9.21875" style="19"/>
    <col min="12033" max="12033" width="11.44140625" style="19" customWidth="1"/>
    <col min="12034" max="12035" width="12.21875" style="19" customWidth="1"/>
    <col min="12036" max="12036" width="15.5546875" style="19" customWidth="1"/>
    <col min="12037" max="12037" width="1.77734375" style="19" customWidth="1"/>
    <col min="12038" max="12038" width="12.77734375" style="19" customWidth="1"/>
    <col min="12039" max="12039" width="12.44140625" style="19" bestFit="1" customWidth="1"/>
    <col min="12040" max="12040" width="6.5546875" style="19" customWidth="1"/>
    <col min="12041" max="12041" width="15.21875" style="19" customWidth="1"/>
    <col min="12042" max="12042" width="9" style="19" customWidth="1"/>
    <col min="12043" max="12043" width="7" style="19" customWidth="1"/>
    <col min="12044" max="12044" width="6.21875" style="19" customWidth="1"/>
    <col min="12045" max="12288" width="9.21875" style="19"/>
    <col min="12289" max="12289" width="11.44140625" style="19" customWidth="1"/>
    <col min="12290" max="12291" width="12.21875" style="19" customWidth="1"/>
    <col min="12292" max="12292" width="15.5546875" style="19" customWidth="1"/>
    <col min="12293" max="12293" width="1.77734375" style="19" customWidth="1"/>
    <col min="12294" max="12294" width="12.77734375" style="19" customWidth="1"/>
    <col min="12295" max="12295" width="12.44140625" style="19" bestFit="1" customWidth="1"/>
    <col min="12296" max="12296" width="6.5546875" style="19" customWidth="1"/>
    <col min="12297" max="12297" width="15.21875" style="19" customWidth="1"/>
    <col min="12298" max="12298" width="9" style="19" customWidth="1"/>
    <col min="12299" max="12299" width="7" style="19" customWidth="1"/>
    <col min="12300" max="12300" width="6.21875" style="19" customWidth="1"/>
    <col min="12301" max="12544" width="9.21875" style="19"/>
    <col min="12545" max="12545" width="11.44140625" style="19" customWidth="1"/>
    <col min="12546" max="12547" width="12.21875" style="19" customWidth="1"/>
    <col min="12548" max="12548" width="15.5546875" style="19" customWidth="1"/>
    <col min="12549" max="12549" width="1.77734375" style="19" customWidth="1"/>
    <col min="12550" max="12550" width="12.77734375" style="19" customWidth="1"/>
    <col min="12551" max="12551" width="12.44140625" style="19" bestFit="1" customWidth="1"/>
    <col min="12552" max="12552" width="6.5546875" style="19" customWidth="1"/>
    <col min="12553" max="12553" width="15.21875" style="19" customWidth="1"/>
    <col min="12554" max="12554" width="9" style="19" customWidth="1"/>
    <col min="12555" max="12555" width="7" style="19" customWidth="1"/>
    <col min="12556" max="12556" width="6.21875" style="19" customWidth="1"/>
    <col min="12557" max="12800" width="9.21875" style="19"/>
    <col min="12801" max="12801" width="11.44140625" style="19" customWidth="1"/>
    <col min="12802" max="12803" width="12.21875" style="19" customWidth="1"/>
    <col min="12804" max="12804" width="15.5546875" style="19" customWidth="1"/>
    <col min="12805" max="12805" width="1.77734375" style="19" customWidth="1"/>
    <col min="12806" max="12806" width="12.77734375" style="19" customWidth="1"/>
    <col min="12807" max="12807" width="12.44140625" style="19" bestFit="1" customWidth="1"/>
    <col min="12808" max="12808" width="6.5546875" style="19" customWidth="1"/>
    <col min="12809" max="12809" width="15.21875" style="19" customWidth="1"/>
    <col min="12810" max="12810" width="9" style="19" customWidth="1"/>
    <col min="12811" max="12811" width="7" style="19" customWidth="1"/>
    <col min="12812" max="12812" width="6.21875" style="19" customWidth="1"/>
    <col min="12813" max="13056" width="9.21875" style="19"/>
    <col min="13057" max="13057" width="11.44140625" style="19" customWidth="1"/>
    <col min="13058" max="13059" width="12.21875" style="19" customWidth="1"/>
    <col min="13060" max="13060" width="15.5546875" style="19" customWidth="1"/>
    <col min="13061" max="13061" width="1.77734375" style="19" customWidth="1"/>
    <col min="13062" max="13062" width="12.77734375" style="19" customWidth="1"/>
    <col min="13063" max="13063" width="12.44140625" style="19" bestFit="1" customWidth="1"/>
    <col min="13064" max="13064" width="6.5546875" style="19" customWidth="1"/>
    <col min="13065" max="13065" width="15.21875" style="19" customWidth="1"/>
    <col min="13066" max="13066" width="9" style="19" customWidth="1"/>
    <col min="13067" max="13067" width="7" style="19" customWidth="1"/>
    <col min="13068" max="13068" width="6.21875" style="19" customWidth="1"/>
    <col min="13069" max="13312" width="9.21875" style="19"/>
    <col min="13313" max="13313" width="11.44140625" style="19" customWidth="1"/>
    <col min="13314" max="13315" width="12.21875" style="19" customWidth="1"/>
    <col min="13316" max="13316" width="15.5546875" style="19" customWidth="1"/>
    <col min="13317" max="13317" width="1.77734375" style="19" customWidth="1"/>
    <col min="13318" max="13318" width="12.77734375" style="19" customWidth="1"/>
    <col min="13319" max="13319" width="12.44140625" style="19" bestFit="1" customWidth="1"/>
    <col min="13320" max="13320" width="6.5546875" style="19" customWidth="1"/>
    <col min="13321" max="13321" width="15.21875" style="19" customWidth="1"/>
    <col min="13322" max="13322" width="9" style="19" customWidth="1"/>
    <col min="13323" max="13323" width="7" style="19" customWidth="1"/>
    <col min="13324" max="13324" width="6.21875" style="19" customWidth="1"/>
    <col min="13325" max="13568" width="9.21875" style="19"/>
    <col min="13569" max="13569" width="11.44140625" style="19" customWidth="1"/>
    <col min="13570" max="13571" width="12.21875" style="19" customWidth="1"/>
    <col min="13572" max="13572" width="15.5546875" style="19" customWidth="1"/>
    <col min="13573" max="13573" width="1.77734375" style="19" customWidth="1"/>
    <col min="13574" max="13574" width="12.77734375" style="19" customWidth="1"/>
    <col min="13575" max="13575" width="12.44140625" style="19" bestFit="1" customWidth="1"/>
    <col min="13576" max="13576" width="6.5546875" style="19" customWidth="1"/>
    <col min="13577" max="13577" width="15.21875" style="19" customWidth="1"/>
    <col min="13578" max="13578" width="9" style="19" customWidth="1"/>
    <col min="13579" max="13579" width="7" style="19" customWidth="1"/>
    <col min="13580" max="13580" width="6.21875" style="19" customWidth="1"/>
    <col min="13581" max="13824" width="9.21875" style="19"/>
    <col min="13825" max="13825" width="11.44140625" style="19" customWidth="1"/>
    <col min="13826" max="13827" width="12.21875" style="19" customWidth="1"/>
    <col min="13828" max="13828" width="15.5546875" style="19" customWidth="1"/>
    <col min="13829" max="13829" width="1.77734375" style="19" customWidth="1"/>
    <col min="13830" max="13830" width="12.77734375" style="19" customWidth="1"/>
    <col min="13831" max="13831" width="12.44140625" style="19" bestFit="1" customWidth="1"/>
    <col min="13832" max="13832" width="6.5546875" style="19" customWidth="1"/>
    <col min="13833" max="13833" width="15.21875" style="19" customWidth="1"/>
    <col min="13834" max="13834" width="9" style="19" customWidth="1"/>
    <col min="13835" max="13835" width="7" style="19" customWidth="1"/>
    <col min="13836" max="13836" width="6.21875" style="19" customWidth="1"/>
    <col min="13837" max="14080" width="9.21875" style="19"/>
    <col min="14081" max="14081" width="11.44140625" style="19" customWidth="1"/>
    <col min="14082" max="14083" width="12.21875" style="19" customWidth="1"/>
    <col min="14084" max="14084" width="15.5546875" style="19" customWidth="1"/>
    <col min="14085" max="14085" width="1.77734375" style="19" customWidth="1"/>
    <col min="14086" max="14086" width="12.77734375" style="19" customWidth="1"/>
    <col min="14087" max="14087" width="12.44140625" style="19" bestFit="1" customWidth="1"/>
    <col min="14088" max="14088" width="6.5546875" style="19" customWidth="1"/>
    <col min="14089" max="14089" width="15.21875" style="19" customWidth="1"/>
    <col min="14090" max="14090" width="9" style="19" customWidth="1"/>
    <col min="14091" max="14091" width="7" style="19" customWidth="1"/>
    <col min="14092" max="14092" width="6.21875" style="19" customWidth="1"/>
    <col min="14093" max="14336" width="9.21875" style="19"/>
    <col min="14337" max="14337" width="11.44140625" style="19" customWidth="1"/>
    <col min="14338" max="14339" width="12.21875" style="19" customWidth="1"/>
    <col min="14340" max="14340" width="15.5546875" style="19" customWidth="1"/>
    <col min="14341" max="14341" width="1.77734375" style="19" customWidth="1"/>
    <col min="14342" max="14342" width="12.77734375" style="19" customWidth="1"/>
    <col min="14343" max="14343" width="12.44140625" style="19" bestFit="1" customWidth="1"/>
    <col min="14344" max="14344" width="6.5546875" style="19" customWidth="1"/>
    <col min="14345" max="14345" width="15.21875" style="19" customWidth="1"/>
    <col min="14346" max="14346" width="9" style="19" customWidth="1"/>
    <col min="14347" max="14347" width="7" style="19" customWidth="1"/>
    <col min="14348" max="14348" width="6.21875" style="19" customWidth="1"/>
    <col min="14349" max="14592" width="9.21875" style="19"/>
    <col min="14593" max="14593" width="11.44140625" style="19" customWidth="1"/>
    <col min="14594" max="14595" width="12.21875" style="19" customWidth="1"/>
    <col min="14596" max="14596" width="15.5546875" style="19" customWidth="1"/>
    <col min="14597" max="14597" width="1.77734375" style="19" customWidth="1"/>
    <col min="14598" max="14598" width="12.77734375" style="19" customWidth="1"/>
    <col min="14599" max="14599" width="12.44140625" style="19" bestFit="1" customWidth="1"/>
    <col min="14600" max="14600" width="6.5546875" style="19" customWidth="1"/>
    <col min="14601" max="14601" width="15.21875" style="19" customWidth="1"/>
    <col min="14602" max="14602" width="9" style="19" customWidth="1"/>
    <col min="14603" max="14603" width="7" style="19" customWidth="1"/>
    <col min="14604" max="14604" width="6.21875" style="19" customWidth="1"/>
    <col min="14605" max="14848" width="9.21875" style="19"/>
    <col min="14849" max="14849" width="11.44140625" style="19" customWidth="1"/>
    <col min="14850" max="14851" width="12.21875" style="19" customWidth="1"/>
    <col min="14852" max="14852" width="15.5546875" style="19" customWidth="1"/>
    <col min="14853" max="14853" width="1.77734375" style="19" customWidth="1"/>
    <col min="14854" max="14854" width="12.77734375" style="19" customWidth="1"/>
    <col min="14855" max="14855" width="12.44140625" style="19" bestFit="1" customWidth="1"/>
    <col min="14856" max="14856" width="6.5546875" style="19" customWidth="1"/>
    <col min="14857" max="14857" width="15.21875" style="19" customWidth="1"/>
    <col min="14858" max="14858" width="9" style="19" customWidth="1"/>
    <col min="14859" max="14859" width="7" style="19" customWidth="1"/>
    <col min="14860" max="14860" width="6.21875" style="19" customWidth="1"/>
    <col min="14861" max="15104" width="9.21875" style="19"/>
    <col min="15105" max="15105" width="11.44140625" style="19" customWidth="1"/>
    <col min="15106" max="15107" width="12.21875" style="19" customWidth="1"/>
    <col min="15108" max="15108" width="15.5546875" style="19" customWidth="1"/>
    <col min="15109" max="15109" width="1.77734375" style="19" customWidth="1"/>
    <col min="15110" max="15110" width="12.77734375" style="19" customWidth="1"/>
    <col min="15111" max="15111" width="12.44140625" style="19" bestFit="1" customWidth="1"/>
    <col min="15112" max="15112" width="6.5546875" style="19" customWidth="1"/>
    <col min="15113" max="15113" width="15.21875" style="19" customWidth="1"/>
    <col min="15114" max="15114" width="9" style="19" customWidth="1"/>
    <col min="15115" max="15115" width="7" style="19" customWidth="1"/>
    <col min="15116" max="15116" width="6.21875" style="19" customWidth="1"/>
    <col min="15117" max="15360" width="9.21875" style="19"/>
    <col min="15361" max="15361" width="11.44140625" style="19" customWidth="1"/>
    <col min="15362" max="15363" width="12.21875" style="19" customWidth="1"/>
    <col min="15364" max="15364" width="15.5546875" style="19" customWidth="1"/>
    <col min="15365" max="15365" width="1.77734375" style="19" customWidth="1"/>
    <col min="15366" max="15366" width="12.77734375" style="19" customWidth="1"/>
    <col min="15367" max="15367" width="12.44140625" style="19" bestFit="1" customWidth="1"/>
    <col min="15368" max="15368" width="6.5546875" style="19" customWidth="1"/>
    <col min="15369" max="15369" width="15.21875" style="19" customWidth="1"/>
    <col min="15370" max="15370" width="9" style="19" customWidth="1"/>
    <col min="15371" max="15371" width="7" style="19" customWidth="1"/>
    <col min="15372" max="15372" width="6.21875" style="19" customWidth="1"/>
    <col min="15373" max="15616" width="9.21875" style="19"/>
    <col min="15617" max="15617" width="11.44140625" style="19" customWidth="1"/>
    <col min="15618" max="15619" width="12.21875" style="19" customWidth="1"/>
    <col min="15620" max="15620" width="15.5546875" style="19" customWidth="1"/>
    <col min="15621" max="15621" width="1.77734375" style="19" customWidth="1"/>
    <col min="15622" max="15622" width="12.77734375" style="19" customWidth="1"/>
    <col min="15623" max="15623" width="12.44140625" style="19" bestFit="1" customWidth="1"/>
    <col min="15624" max="15624" width="6.5546875" style="19" customWidth="1"/>
    <col min="15625" max="15625" width="15.21875" style="19" customWidth="1"/>
    <col min="15626" max="15626" width="9" style="19" customWidth="1"/>
    <col min="15627" max="15627" width="7" style="19" customWidth="1"/>
    <col min="15628" max="15628" width="6.21875" style="19" customWidth="1"/>
    <col min="15629" max="15872" width="9.21875" style="19"/>
    <col min="15873" max="15873" width="11.44140625" style="19" customWidth="1"/>
    <col min="15874" max="15875" width="12.21875" style="19" customWidth="1"/>
    <col min="15876" max="15876" width="15.5546875" style="19" customWidth="1"/>
    <col min="15877" max="15877" width="1.77734375" style="19" customWidth="1"/>
    <col min="15878" max="15878" width="12.77734375" style="19" customWidth="1"/>
    <col min="15879" max="15879" width="12.44140625" style="19" bestFit="1" customWidth="1"/>
    <col min="15880" max="15880" width="6.5546875" style="19" customWidth="1"/>
    <col min="15881" max="15881" width="15.21875" style="19" customWidth="1"/>
    <col min="15882" max="15882" width="9" style="19" customWidth="1"/>
    <col min="15883" max="15883" width="7" style="19" customWidth="1"/>
    <col min="15884" max="15884" width="6.21875" style="19" customWidth="1"/>
    <col min="15885" max="16128" width="9.21875" style="19"/>
    <col min="16129" max="16129" width="11.44140625" style="19" customWidth="1"/>
    <col min="16130" max="16131" width="12.21875" style="19" customWidth="1"/>
    <col min="16132" max="16132" width="15.5546875" style="19" customWidth="1"/>
    <col min="16133" max="16133" width="1.77734375" style="19" customWidth="1"/>
    <col min="16134" max="16134" width="12.77734375" style="19" customWidth="1"/>
    <col min="16135" max="16135" width="12.44140625" style="19" bestFit="1" customWidth="1"/>
    <col min="16136" max="16136" width="6.5546875" style="19" customWidth="1"/>
    <col min="16137" max="16137" width="15.21875" style="19" customWidth="1"/>
    <col min="16138" max="16138" width="9" style="19" customWidth="1"/>
    <col min="16139" max="16139" width="7" style="19" customWidth="1"/>
    <col min="16140" max="16140" width="6.21875" style="19" customWidth="1"/>
    <col min="16141" max="16384" width="9.21875" style="19"/>
  </cols>
  <sheetData>
    <row r="1" spans="1:53" s="21" customFormat="1" ht="12.6" customHeight="1">
      <c r="M1" s="29"/>
      <c r="N1" s="29"/>
    </row>
    <row r="2" spans="1:53" s="14" customFormat="1" ht="60" customHeight="1">
      <c r="A2" s="12"/>
      <c r="B2" s="16"/>
      <c r="C2" s="39"/>
      <c r="D2" s="39"/>
      <c r="E2" s="39"/>
      <c r="F2" s="564" t="s">
        <v>0</v>
      </c>
      <c r="G2" s="565"/>
      <c r="H2" s="565"/>
      <c r="I2" s="565"/>
      <c r="J2" s="17"/>
      <c r="K2" s="40" t="s">
        <v>207</v>
      </c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</row>
    <row r="3" spans="1:53" s="12" customFormat="1" ht="6.6" customHeight="1">
      <c r="B3" s="13"/>
      <c r="C3" s="566"/>
      <c r="D3" s="566"/>
      <c r="E3" s="566"/>
      <c r="F3" s="566"/>
      <c r="G3" s="566"/>
      <c r="H3" s="566"/>
      <c r="I3" s="566"/>
      <c r="J3" s="566"/>
      <c r="K3" s="13"/>
      <c r="L3" s="13"/>
    </row>
    <row r="4" spans="1:53" ht="18.75" customHeight="1">
      <c r="B4" s="524" t="s">
        <v>62</v>
      </c>
      <c r="C4" s="525"/>
      <c r="D4" s="526"/>
      <c r="E4" s="406" t="str">
        <f>VLOOKUP(B8,P11:R17,2,FALSE)</f>
        <v xml:space="preserve"> </v>
      </c>
      <c r="F4" s="407"/>
      <c r="G4" s="407"/>
      <c r="H4" s="519"/>
      <c r="I4" s="407" t="str">
        <f>VLOOKUP(B8,P11:R17,3,FALSE)</f>
        <v xml:space="preserve"> </v>
      </c>
      <c r="J4" s="407"/>
      <c r="K4" s="408"/>
    </row>
    <row r="5" spans="1:53" ht="18.75" customHeight="1">
      <c r="B5" s="537">
        <f ca="1">NOW()</f>
        <v>45980.639491666669</v>
      </c>
      <c r="C5" s="538"/>
      <c r="D5" s="539"/>
      <c r="E5" s="520"/>
      <c r="F5" s="521"/>
      <c r="G5" s="521"/>
      <c r="H5" s="522"/>
      <c r="I5" s="521"/>
      <c r="J5" s="521"/>
      <c r="K5" s="523"/>
    </row>
    <row r="6" spans="1:53" ht="18.75" customHeight="1">
      <c r="B6" s="540"/>
      <c r="C6" s="538"/>
      <c r="D6" s="539"/>
      <c r="E6" s="527"/>
      <c r="F6" s="528"/>
      <c r="G6" s="528"/>
      <c r="H6" s="529"/>
      <c r="I6" s="533"/>
      <c r="J6" s="533"/>
      <c r="K6" s="534"/>
    </row>
    <row r="7" spans="1:53" ht="18.75" customHeight="1">
      <c r="B7" s="541" t="s">
        <v>67</v>
      </c>
      <c r="C7" s="542"/>
      <c r="D7" s="543"/>
      <c r="E7" s="527"/>
      <c r="F7" s="528"/>
      <c r="G7" s="528"/>
      <c r="H7" s="529"/>
      <c r="I7" s="533"/>
      <c r="J7" s="533"/>
      <c r="K7" s="534"/>
    </row>
    <row r="8" spans="1:53" ht="18.75" customHeight="1">
      <c r="B8" s="544" t="s">
        <v>101</v>
      </c>
      <c r="C8" s="545"/>
      <c r="D8" s="546"/>
      <c r="E8" s="527"/>
      <c r="F8" s="528"/>
      <c r="G8" s="528"/>
      <c r="H8" s="529"/>
      <c r="I8" s="533"/>
      <c r="J8" s="533"/>
      <c r="K8" s="534"/>
    </row>
    <row r="9" spans="1:53" ht="18.75" customHeight="1">
      <c r="B9" s="547"/>
      <c r="C9" s="548"/>
      <c r="D9" s="549"/>
      <c r="E9" s="530"/>
      <c r="F9" s="531"/>
      <c r="G9" s="531"/>
      <c r="H9" s="532"/>
      <c r="I9" s="535"/>
      <c r="J9" s="535"/>
      <c r="K9" s="536"/>
    </row>
    <row r="10" spans="1:53" ht="10.050000000000001" customHeight="1">
      <c r="B10" s="518"/>
      <c r="C10" s="518"/>
      <c r="D10" s="518"/>
      <c r="E10" s="518"/>
      <c r="F10" s="518"/>
      <c r="G10" s="518"/>
      <c r="H10" s="518"/>
      <c r="I10" s="518"/>
      <c r="J10" s="518"/>
      <c r="K10" s="518"/>
    </row>
    <row r="11" spans="1:53" ht="18.75" customHeight="1">
      <c r="B11" s="425" t="s">
        <v>61</v>
      </c>
      <c r="C11" s="426"/>
      <c r="D11" s="426"/>
      <c r="E11" s="427"/>
      <c r="F11" s="19"/>
      <c r="G11" s="165"/>
      <c r="H11" s="451" t="s">
        <v>61</v>
      </c>
      <c r="I11" s="452"/>
      <c r="J11" s="452"/>
      <c r="K11" s="453"/>
      <c r="P11" s="105" t="s">
        <v>101</v>
      </c>
      <c r="Q11" s="105" t="s">
        <v>59</v>
      </c>
      <c r="R11" s="105" t="s">
        <v>59</v>
      </c>
    </row>
    <row r="12" spans="1:53" ht="13.8" customHeight="1">
      <c r="B12" s="136" t="s">
        <v>64</v>
      </c>
      <c r="C12" s="92" t="s">
        <v>65</v>
      </c>
      <c r="D12" s="119" t="s">
        <v>66</v>
      </c>
      <c r="E12" s="137" t="s">
        <v>114</v>
      </c>
      <c r="F12" s="19"/>
      <c r="G12" s="165"/>
      <c r="H12" s="136" t="s">
        <v>64</v>
      </c>
      <c r="I12" s="92" t="s">
        <v>65</v>
      </c>
      <c r="J12" s="119" t="s">
        <v>66</v>
      </c>
      <c r="K12" s="137" t="s">
        <v>115</v>
      </c>
      <c r="P12" s="105" t="s">
        <v>95</v>
      </c>
      <c r="Q12" s="105" t="s">
        <v>69</v>
      </c>
      <c r="R12" s="105" t="s">
        <v>70</v>
      </c>
    </row>
    <row r="13" spans="1:53" ht="15.75" customHeight="1">
      <c r="B13" s="181">
        <v>1000</v>
      </c>
      <c r="C13" s="53">
        <v>0</v>
      </c>
      <c r="D13" s="53">
        <v>0</v>
      </c>
      <c r="E13" s="182">
        <f>(C13*B13) + (D13*B13)</f>
        <v>0</v>
      </c>
      <c r="F13" s="19"/>
      <c r="G13" s="166"/>
      <c r="H13" s="183">
        <v>1</v>
      </c>
      <c r="I13" s="53">
        <v>0</v>
      </c>
      <c r="J13" s="53">
        <v>0</v>
      </c>
      <c r="K13" s="184">
        <f t="shared" ref="K13:K19" si="0">(I13*H13) + (J13*H13)</f>
        <v>0</v>
      </c>
      <c r="P13" s="105" t="s">
        <v>96</v>
      </c>
      <c r="Q13" s="105" t="s">
        <v>102</v>
      </c>
      <c r="R13" s="105" t="s">
        <v>59</v>
      </c>
    </row>
    <row r="14" spans="1:53" ht="15.75" customHeight="1">
      <c r="B14" s="181">
        <v>2000</v>
      </c>
      <c r="C14" s="53">
        <v>1</v>
      </c>
      <c r="D14" s="53">
        <v>0</v>
      </c>
      <c r="E14" s="182">
        <f>(C14*B14) + (D14*B14)</f>
        <v>2000</v>
      </c>
      <c r="F14" s="19"/>
      <c r="G14" s="166"/>
      <c r="H14" s="183">
        <v>2</v>
      </c>
      <c r="I14" s="53">
        <v>1</v>
      </c>
      <c r="J14" s="53">
        <v>0</v>
      </c>
      <c r="K14" s="184">
        <f t="shared" si="0"/>
        <v>2</v>
      </c>
      <c r="P14" s="105" t="s">
        <v>97</v>
      </c>
      <c r="Q14" s="105" t="s">
        <v>69</v>
      </c>
      <c r="R14" s="105" t="s">
        <v>70</v>
      </c>
    </row>
    <row r="15" spans="1:53" ht="15.75" customHeight="1">
      <c r="B15" s="181">
        <v>5000</v>
      </c>
      <c r="C15" s="53">
        <v>0</v>
      </c>
      <c r="D15" s="53">
        <v>0</v>
      </c>
      <c r="E15" s="182">
        <f>(C15*B15) + (D15*B15)</f>
        <v>0</v>
      </c>
      <c r="F15" s="19"/>
      <c r="G15" s="167"/>
      <c r="H15" s="183">
        <v>5</v>
      </c>
      <c r="I15" s="53">
        <v>0</v>
      </c>
      <c r="J15" s="53">
        <v>0</v>
      </c>
      <c r="K15" s="184">
        <f t="shared" si="0"/>
        <v>0</v>
      </c>
      <c r="P15" s="105" t="s">
        <v>98</v>
      </c>
      <c r="Q15" s="105" t="s">
        <v>102</v>
      </c>
      <c r="R15" s="105" t="s">
        <v>59</v>
      </c>
    </row>
    <row r="16" spans="1:53" ht="15.75" customHeight="1">
      <c r="B16" s="181">
        <v>10000</v>
      </c>
      <c r="C16" s="53">
        <v>0</v>
      </c>
      <c r="D16" s="53">
        <v>0</v>
      </c>
      <c r="E16" s="182">
        <f>(C16*B16) + (D16*B16)</f>
        <v>0</v>
      </c>
      <c r="F16" s="19"/>
      <c r="G16" s="167"/>
      <c r="H16" s="183">
        <v>10</v>
      </c>
      <c r="I16" s="53">
        <v>0</v>
      </c>
      <c r="J16" s="53">
        <v>0</v>
      </c>
      <c r="K16" s="184">
        <f t="shared" si="0"/>
        <v>0</v>
      </c>
      <c r="P16" s="105" t="s">
        <v>99</v>
      </c>
      <c r="Q16" s="105" t="s">
        <v>69</v>
      </c>
      <c r="R16" s="105" t="s">
        <v>70</v>
      </c>
    </row>
    <row r="17" spans="2:18" ht="15.75" customHeight="1">
      <c r="B17" s="181">
        <v>20000</v>
      </c>
      <c r="C17" s="53">
        <v>0</v>
      </c>
      <c r="D17" s="53">
        <v>0</v>
      </c>
      <c r="E17" s="182">
        <f>(C17*B17) + (D17*B17)</f>
        <v>0</v>
      </c>
      <c r="F17" s="19"/>
      <c r="G17" s="167"/>
      <c r="H17" s="183">
        <v>20</v>
      </c>
      <c r="I17" s="53">
        <v>0</v>
      </c>
      <c r="J17" s="53">
        <v>0</v>
      </c>
      <c r="K17" s="184">
        <f t="shared" si="0"/>
        <v>0</v>
      </c>
      <c r="P17" s="105" t="s">
        <v>100</v>
      </c>
      <c r="Q17" s="105" t="s">
        <v>102</v>
      </c>
      <c r="R17" s="105" t="s">
        <v>59</v>
      </c>
    </row>
    <row r="18" spans="2:18" ht="15.75" customHeight="1">
      <c r="B18" s="390" t="s">
        <v>71</v>
      </c>
      <c r="C18" s="390"/>
      <c r="D18" s="391"/>
      <c r="E18" s="181">
        <f>SUM(E13:E17)</f>
        <v>2000</v>
      </c>
      <c r="F18" s="19"/>
      <c r="G18" s="167"/>
      <c r="H18" s="183">
        <v>50</v>
      </c>
      <c r="I18" s="53">
        <v>0</v>
      </c>
      <c r="J18" s="53">
        <v>1</v>
      </c>
      <c r="K18" s="184">
        <f t="shared" si="0"/>
        <v>50</v>
      </c>
    </row>
    <row r="19" spans="2:18" ht="15.75" customHeight="1">
      <c r="B19" s="168"/>
      <c r="C19" s="169"/>
      <c r="D19" s="169"/>
      <c r="E19" s="170"/>
      <c r="F19" s="19"/>
      <c r="G19" s="167"/>
      <c r="H19" s="183">
        <v>100</v>
      </c>
      <c r="I19" s="53">
        <v>0</v>
      </c>
      <c r="J19" s="53">
        <v>1</v>
      </c>
      <c r="K19" s="184">
        <f t="shared" si="0"/>
        <v>100</v>
      </c>
    </row>
    <row r="20" spans="2:18" s="22" customFormat="1" ht="18.75" customHeight="1">
      <c r="B20" s="185" t="s">
        <v>72</v>
      </c>
      <c r="C20" s="92" t="s">
        <v>65</v>
      </c>
      <c r="D20" s="119" t="s">
        <v>66</v>
      </c>
      <c r="E20" s="186" t="s">
        <v>114</v>
      </c>
      <c r="G20" s="167"/>
      <c r="H20" s="390" t="s">
        <v>71</v>
      </c>
      <c r="I20" s="390"/>
      <c r="J20" s="391"/>
      <c r="K20" s="183">
        <f>SUM(K13:K19)</f>
        <v>152</v>
      </c>
      <c r="L20" s="23"/>
      <c r="M20" s="23"/>
    </row>
    <row r="21" spans="2:18" ht="13.8" customHeight="1">
      <c r="B21" s="187">
        <v>1</v>
      </c>
      <c r="C21" s="188">
        <v>0</v>
      </c>
      <c r="D21" s="188">
        <v>0</v>
      </c>
      <c r="E21" s="189">
        <f t="shared" ref="E21:E26" si="1">(C21*B21) + (D21*B21)</f>
        <v>0</v>
      </c>
      <c r="F21" s="19"/>
      <c r="G21" s="106"/>
      <c r="H21" s="19"/>
      <c r="I21" s="19"/>
      <c r="J21" s="19"/>
      <c r="K21" s="19"/>
    </row>
    <row r="22" spans="2:18" ht="15.75" customHeight="1">
      <c r="B22" s="181">
        <v>5</v>
      </c>
      <c r="C22" s="53">
        <v>1</v>
      </c>
      <c r="D22" s="53">
        <v>0</v>
      </c>
      <c r="E22" s="182">
        <f t="shared" si="1"/>
        <v>5</v>
      </c>
      <c r="F22" s="19"/>
      <c r="G22" s="165"/>
      <c r="H22" s="165"/>
      <c r="I22" s="165"/>
      <c r="J22" s="165"/>
      <c r="K22" s="165"/>
    </row>
    <row r="23" spans="2:18" ht="15.75" customHeight="1">
      <c r="B23" s="181">
        <v>10</v>
      </c>
      <c r="C23" s="53">
        <v>0</v>
      </c>
      <c r="D23" s="53">
        <v>0</v>
      </c>
      <c r="E23" s="182">
        <f t="shared" si="1"/>
        <v>0</v>
      </c>
      <c r="F23" s="19"/>
      <c r="G23" s="171"/>
      <c r="H23" s="171"/>
      <c r="I23" s="171"/>
      <c r="J23" s="172"/>
      <c r="K23" s="172"/>
    </row>
    <row r="24" spans="2:18" ht="15.75" customHeight="1">
      <c r="B24" s="181">
        <v>50</v>
      </c>
      <c r="C24" s="53">
        <v>1</v>
      </c>
      <c r="D24" s="53">
        <v>0</v>
      </c>
      <c r="E24" s="182">
        <f>(C24*B24) + (D24*B24)</f>
        <v>50</v>
      </c>
      <c r="F24" s="19"/>
      <c r="G24" s="551"/>
      <c r="H24" s="551"/>
      <c r="I24" s="551"/>
      <c r="J24" s="552"/>
      <c r="K24" s="552"/>
    </row>
    <row r="25" spans="2:18" ht="15.75" customHeight="1">
      <c r="B25" s="181">
        <v>100</v>
      </c>
      <c r="C25" s="53">
        <v>0</v>
      </c>
      <c r="D25" s="53">
        <v>0</v>
      </c>
      <c r="E25" s="182">
        <f t="shared" si="1"/>
        <v>0</v>
      </c>
      <c r="F25" s="19"/>
      <c r="G25" s="173"/>
      <c r="H25" s="173"/>
      <c r="I25" s="173"/>
      <c r="J25" s="174"/>
      <c r="K25" s="174"/>
    </row>
    <row r="26" spans="2:18" ht="15.75" customHeight="1">
      <c r="B26" s="181">
        <v>500</v>
      </c>
      <c r="C26" s="53">
        <v>0</v>
      </c>
      <c r="D26" s="53">
        <v>0</v>
      </c>
      <c r="E26" s="182">
        <f t="shared" si="1"/>
        <v>0</v>
      </c>
      <c r="F26" s="19"/>
      <c r="G26" s="551"/>
      <c r="H26" s="551"/>
      <c r="I26" s="551"/>
      <c r="J26" s="552"/>
      <c r="K26" s="552"/>
    </row>
    <row r="27" spans="2:18" ht="15.75" customHeight="1">
      <c r="B27" s="390" t="s">
        <v>78</v>
      </c>
      <c r="C27" s="390"/>
      <c r="D27" s="391"/>
      <c r="E27" s="181">
        <f>SUM(E21:E26)</f>
        <v>55</v>
      </c>
      <c r="F27" s="19"/>
      <c r="G27" s="550"/>
      <c r="H27" s="550"/>
      <c r="I27" s="175"/>
      <c r="J27" s="175"/>
      <c r="K27" s="175"/>
    </row>
    <row r="28" spans="2:18" ht="5.0999999999999996" customHeight="1">
      <c r="B28" s="19"/>
      <c r="C28" s="19"/>
      <c r="D28" s="19"/>
      <c r="E28" s="19"/>
      <c r="F28" s="19"/>
      <c r="G28" s="175"/>
      <c r="H28" s="175"/>
      <c r="I28" s="175"/>
      <c r="J28" s="175"/>
      <c r="K28" s="175"/>
    </row>
    <row r="29" spans="2:18" ht="18.75" customHeight="1">
      <c r="B29" s="433" t="s">
        <v>126</v>
      </c>
      <c r="C29" s="434"/>
      <c r="D29" s="435"/>
      <c r="E29" s="190">
        <f>E18+E27</f>
        <v>2055</v>
      </c>
      <c r="F29" s="19"/>
      <c r="G29" s="175"/>
      <c r="H29" s="433" t="s">
        <v>127</v>
      </c>
      <c r="I29" s="434"/>
      <c r="J29" s="435"/>
      <c r="K29" s="191">
        <f>+K20</f>
        <v>152</v>
      </c>
    </row>
    <row r="30" spans="2:18" ht="5.0999999999999996" customHeight="1">
      <c r="B30" s="19"/>
      <c r="C30" s="19"/>
      <c r="D30" s="19"/>
      <c r="E30" s="19"/>
      <c r="F30" s="19"/>
      <c r="G30" s="106"/>
      <c r="H30" s="19"/>
      <c r="I30" s="19"/>
      <c r="J30" s="19"/>
      <c r="K30" s="19"/>
    </row>
    <row r="31" spans="2:18" ht="18.75" customHeight="1">
      <c r="B31" s="560" t="s">
        <v>116</v>
      </c>
      <c r="C31" s="560"/>
      <c r="D31" s="561"/>
      <c r="E31" s="561"/>
      <c r="F31" s="176"/>
      <c r="G31" s="177"/>
      <c r="H31" s="560" t="s">
        <v>117</v>
      </c>
      <c r="I31" s="560"/>
      <c r="J31" s="561"/>
      <c r="K31" s="561"/>
    </row>
    <row r="32" spans="2:18" ht="15.75" customHeight="1">
      <c r="B32" s="562" t="s">
        <v>74</v>
      </c>
      <c r="C32" s="563"/>
      <c r="D32" s="563"/>
      <c r="E32" s="181">
        <f>+E29</f>
        <v>2055</v>
      </c>
      <c r="F32" s="176"/>
      <c r="G32" s="177"/>
      <c r="H32" s="562" t="s">
        <v>74</v>
      </c>
      <c r="I32" s="563"/>
      <c r="J32" s="563"/>
      <c r="K32" s="183">
        <f>+K29</f>
        <v>152</v>
      </c>
    </row>
    <row r="33" spans="2:11" ht="15.75" customHeight="1">
      <c r="B33" s="562" t="s">
        <v>75</v>
      </c>
      <c r="C33" s="563"/>
      <c r="D33" s="563"/>
      <c r="E33" s="192">
        <v>1000</v>
      </c>
      <c r="F33" s="178"/>
      <c r="G33" s="177"/>
      <c r="H33" s="562" t="s">
        <v>75</v>
      </c>
      <c r="I33" s="563"/>
      <c r="J33" s="563"/>
      <c r="K33" s="193">
        <v>100</v>
      </c>
    </row>
    <row r="34" spans="2:11" ht="15.75" customHeight="1">
      <c r="B34" s="562" t="s">
        <v>118</v>
      </c>
      <c r="C34" s="563"/>
      <c r="D34" s="563"/>
      <c r="E34" s="181">
        <f>SUM(E32-E33)</f>
        <v>1055</v>
      </c>
      <c r="F34" s="178"/>
      <c r="G34" s="177"/>
      <c r="H34" s="562" t="s">
        <v>118</v>
      </c>
      <c r="I34" s="563"/>
      <c r="J34" s="563"/>
      <c r="K34" s="183">
        <f>SUM(K32-K33)</f>
        <v>52</v>
      </c>
    </row>
    <row r="35" spans="2:11" ht="5.0999999999999996" customHeight="1">
      <c r="B35" s="14"/>
      <c r="C35" s="14"/>
      <c r="D35" s="14"/>
      <c r="E35" s="14"/>
      <c r="F35" s="19"/>
      <c r="G35" s="106"/>
      <c r="H35" s="19"/>
      <c r="I35" s="19"/>
      <c r="J35" s="19"/>
      <c r="K35" s="19"/>
    </row>
    <row r="36" spans="2:11" ht="18.75" customHeight="1">
      <c r="B36" s="560" t="s">
        <v>77</v>
      </c>
      <c r="C36" s="560"/>
      <c r="D36" s="561"/>
      <c r="E36" s="561"/>
      <c r="F36" s="178"/>
      <c r="G36" s="179"/>
      <c r="H36" s="560" t="s">
        <v>77</v>
      </c>
      <c r="I36" s="560"/>
      <c r="J36" s="561"/>
      <c r="K36" s="561"/>
    </row>
    <row r="37" spans="2:11" ht="19.95" customHeight="1">
      <c r="B37" s="553" t="s">
        <v>119</v>
      </c>
      <c r="C37" s="554"/>
      <c r="D37" s="554"/>
      <c r="E37" s="555"/>
      <c r="F37" s="178"/>
      <c r="G37" s="180"/>
      <c r="H37" s="553" t="s">
        <v>119</v>
      </c>
      <c r="I37" s="554"/>
      <c r="J37" s="554"/>
      <c r="K37" s="555"/>
    </row>
    <row r="38" spans="2:11" ht="19.95" customHeight="1">
      <c r="B38" s="556"/>
      <c r="C38" s="554"/>
      <c r="D38" s="554"/>
      <c r="E38" s="555"/>
      <c r="F38" s="178"/>
      <c r="G38" s="180"/>
      <c r="H38" s="556"/>
      <c r="I38" s="554"/>
      <c r="J38" s="554"/>
      <c r="K38" s="555"/>
    </row>
    <row r="39" spans="2:11" ht="19.95" customHeight="1">
      <c r="B39" s="557"/>
      <c r="C39" s="558"/>
      <c r="D39" s="558"/>
      <c r="E39" s="559"/>
      <c r="F39" s="178"/>
      <c r="G39" s="180"/>
      <c r="H39" s="557"/>
      <c r="I39" s="558"/>
      <c r="J39" s="558"/>
      <c r="K39" s="559"/>
    </row>
    <row r="40" spans="2:11" ht="5.0999999999999996" customHeight="1">
      <c r="B40" s="19"/>
      <c r="C40" s="19"/>
      <c r="D40" s="19"/>
      <c r="E40" s="19"/>
      <c r="F40" s="19"/>
      <c r="G40" s="106"/>
      <c r="H40" s="19"/>
      <c r="I40" s="19"/>
      <c r="J40" s="19"/>
      <c r="K40" s="19"/>
    </row>
    <row r="41" spans="2:11" ht="18.75" customHeight="1">
      <c r="B41" s="351" t="s">
        <v>86</v>
      </c>
      <c r="C41" s="352"/>
      <c r="D41" s="352"/>
      <c r="E41" s="352"/>
      <c r="F41" s="352"/>
      <c r="G41" s="352"/>
      <c r="H41" s="352"/>
      <c r="I41" s="352"/>
      <c r="J41" s="352"/>
      <c r="K41" s="353"/>
    </row>
    <row r="42" spans="2:11" ht="16.5" customHeight="1">
      <c r="B42" s="358" t="s">
        <v>87</v>
      </c>
      <c r="C42" s="359"/>
      <c r="D42" s="423"/>
      <c r="E42" s="49" t="s">
        <v>81</v>
      </c>
      <c r="F42" s="359" t="s">
        <v>23</v>
      </c>
      <c r="G42" s="359"/>
      <c r="H42" s="359" t="s">
        <v>76</v>
      </c>
      <c r="I42" s="359"/>
      <c r="J42" s="359" t="s">
        <v>77</v>
      </c>
      <c r="K42" s="424"/>
    </row>
    <row r="43" spans="2:11" ht="15.75" customHeight="1">
      <c r="B43" s="354" t="s">
        <v>191</v>
      </c>
      <c r="C43" s="354"/>
      <c r="D43" s="355"/>
      <c r="E43" s="154">
        <v>10000000</v>
      </c>
      <c r="F43" s="484">
        <v>0</v>
      </c>
      <c r="G43" s="484"/>
      <c r="H43" s="485">
        <f>+E43-F43</f>
        <v>10000000</v>
      </c>
      <c r="I43" s="485"/>
      <c r="J43" s="357" t="str">
        <f>IF(H43&lt;&gt;0,"Explicar","")</f>
        <v>Explicar</v>
      </c>
      <c r="K43" s="357"/>
    </row>
    <row r="44" spans="2:11" ht="15.75" customHeight="1">
      <c r="B44" s="354" t="s">
        <v>105</v>
      </c>
      <c r="C44" s="354"/>
      <c r="D44" s="355"/>
      <c r="E44" s="154">
        <v>0</v>
      </c>
      <c r="F44" s="484">
        <v>0</v>
      </c>
      <c r="G44" s="484"/>
      <c r="H44" s="485">
        <f>+E44-F44</f>
        <v>0</v>
      </c>
      <c r="I44" s="485"/>
      <c r="J44" s="357" t="str">
        <f>IF(H44&lt;&gt;0,"Explicar","")</f>
        <v/>
      </c>
      <c r="K44" s="357"/>
    </row>
    <row r="45" spans="2:11" ht="15.75" customHeight="1">
      <c r="B45" s="354" t="s">
        <v>105</v>
      </c>
      <c r="C45" s="354"/>
      <c r="D45" s="355"/>
      <c r="E45" s="154">
        <v>0</v>
      </c>
      <c r="F45" s="484">
        <v>0</v>
      </c>
      <c r="G45" s="484"/>
      <c r="H45" s="485">
        <f>+E45-F45</f>
        <v>0</v>
      </c>
      <c r="I45" s="485"/>
      <c r="J45" s="357" t="str">
        <f>IF(H45&lt;&gt;0,"Explicar","")</f>
        <v/>
      </c>
      <c r="K45" s="357"/>
    </row>
    <row r="46" spans="2:11" ht="5.0999999999999996" customHeight="1">
      <c r="B46" s="19"/>
      <c r="C46" s="19"/>
      <c r="D46" s="19"/>
      <c r="E46" s="19"/>
      <c r="F46" s="19"/>
      <c r="G46" s="106"/>
      <c r="H46" s="19"/>
      <c r="I46" s="19"/>
      <c r="J46" s="19"/>
      <c r="K46" s="19"/>
    </row>
    <row r="47" spans="2:11" ht="18.75" customHeight="1">
      <c r="B47" s="351" t="s">
        <v>106</v>
      </c>
      <c r="C47" s="352"/>
      <c r="D47" s="352"/>
      <c r="E47" s="352"/>
      <c r="F47" s="352"/>
      <c r="G47" s="352"/>
      <c r="H47" s="352"/>
      <c r="I47" s="352"/>
      <c r="J47" s="352"/>
      <c r="K47" s="353"/>
    </row>
    <row r="48" spans="2:11" ht="16.5" customHeight="1">
      <c r="B48" s="358" t="s">
        <v>107</v>
      </c>
      <c r="C48" s="359"/>
      <c r="D48" s="423"/>
      <c r="E48" s="49" t="s">
        <v>23</v>
      </c>
      <c r="F48" s="360" t="s">
        <v>189</v>
      </c>
      <c r="G48" s="361"/>
      <c r="H48" s="361"/>
      <c r="I48" s="361"/>
      <c r="J48" s="361"/>
      <c r="K48" s="362"/>
    </row>
    <row r="49" spans="2:18" ht="15.75" customHeight="1">
      <c r="B49" s="332" t="s">
        <v>60</v>
      </c>
      <c r="C49" s="332"/>
      <c r="D49" s="333"/>
      <c r="E49" s="154">
        <v>5</v>
      </c>
      <c r="F49" s="363"/>
      <c r="G49" s="363"/>
      <c r="H49" s="363"/>
      <c r="I49" s="363"/>
      <c r="J49" s="363"/>
      <c r="K49" s="363"/>
    </row>
    <row r="50" spans="2:18" ht="15.75" customHeight="1">
      <c r="B50" s="332" t="s">
        <v>197</v>
      </c>
      <c r="C50" s="332"/>
      <c r="D50" s="333"/>
      <c r="E50" s="154">
        <v>0</v>
      </c>
      <c r="F50" s="363"/>
      <c r="G50" s="363"/>
      <c r="H50" s="363"/>
      <c r="I50" s="363"/>
      <c r="J50" s="363"/>
      <c r="K50" s="363"/>
    </row>
    <row r="51" spans="2:18" s="35" customFormat="1" ht="15.75" customHeight="1">
      <c r="B51" s="354" t="s">
        <v>105</v>
      </c>
      <c r="C51" s="354"/>
      <c r="D51" s="355"/>
      <c r="E51" s="154">
        <v>0</v>
      </c>
      <c r="F51" s="496"/>
      <c r="G51" s="496"/>
      <c r="H51" s="496"/>
      <c r="I51" s="496"/>
      <c r="J51" s="496"/>
      <c r="K51" s="496"/>
      <c r="L51" s="34"/>
      <c r="M51" s="34"/>
    </row>
    <row r="52" spans="2:18" ht="15.75" customHeight="1">
      <c r="B52" s="354" t="s">
        <v>105</v>
      </c>
      <c r="C52" s="354"/>
      <c r="D52" s="355"/>
      <c r="E52" s="154">
        <v>0</v>
      </c>
      <c r="F52" s="363"/>
      <c r="G52" s="363"/>
      <c r="H52" s="363"/>
      <c r="I52" s="363"/>
      <c r="J52" s="363"/>
      <c r="K52" s="363"/>
    </row>
    <row r="53" spans="2:18" ht="5.0999999999999996" customHeight="1">
      <c r="B53" s="19"/>
      <c r="C53" s="19" t="s">
        <v>208</v>
      </c>
      <c r="D53" s="19"/>
      <c r="E53" s="19"/>
      <c r="F53" s="19"/>
      <c r="G53" s="106"/>
      <c r="H53" s="19"/>
      <c r="I53" s="19"/>
      <c r="J53" s="19"/>
      <c r="K53" s="19"/>
    </row>
    <row r="54" spans="2:18" ht="18.75" customHeight="1">
      <c r="B54" s="451" t="s">
        <v>128</v>
      </c>
      <c r="C54" s="452"/>
      <c r="D54" s="452"/>
      <c r="E54" s="453"/>
      <c r="F54" s="19"/>
      <c r="G54" s="165"/>
      <c r="H54" s="451" t="s">
        <v>129</v>
      </c>
      <c r="I54" s="452"/>
      <c r="J54" s="452"/>
      <c r="K54" s="453"/>
      <c r="P54" s="105"/>
      <c r="Q54" s="105"/>
      <c r="R54" s="105" t="s">
        <v>59</v>
      </c>
    </row>
    <row r="55" spans="2:18" ht="43.05" customHeight="1">
      <c r="B55" s="136" t="s">
        <v>89</v>
      </c>
      <c r="C55" s="49" t="s">
        <v>120</v>
      </c>
      <c r="D55" s="50" t="s">
        <v>23</v>
      </c>
      <c r="E55" s="137" t="s">
        <v>76</v>
      </c>
      <c r="F55" s="19"/>
      <c r="G55" s="165"/>
      <c r="H55" s="136" t="s">
        <v>89</v>
      </c>
      <c r="I55" s="49" t="s">
        <v>120</v>
      </c>
      <c r="J55" s="50" t="s">
        <v>23</v>
      </c>
      <c r="K55" s="137" t="s">
        <v>76</v>
      </c>
      <c r="P55" s="105"/>
      <c r="Q55" s="105"/>
      <c r="R55" s="105"/>
    </row>
    <row r="56" spans="2:18" ht="15.75" customHeight="1">
      <c r="B56" s="196" t="s">
        <v>39</v>
      </c>
      <c r="C56" s="197">
        <v>0</v>
      </c>
      <c r="D56" s="197">
        <v>0</v>
      </c>
      <c r="E56" s="187">
        <f>+C56-D56</f>
        <v>0</v>
      </c>
      <c r="F56" s="14"/>
      <c r="G56" s="194"/>
      <c r="H56" s="201" t="s">
        <v>39</v>
      </c>
      <c r="I56" s="202">
        <v>0</v>
      </c>
      <c r="J56" s="202">
        <v>0</v>
      </c>
      <c r="K56" s="203">
        <f>+I56-J56</f>
        <v>0</v>
      </c>
      <c r="P56" s="105"/>
      <c r="Q56" s="105"/>
      <c r="R56" s="105" t="s">
        <v>59</v>
      </c>
    </row>
    <row r="57" spans="2:18" ht="15.75" customHeight="1">
      <c r="B57" s="198" t="s">
        <v>41</v>
      </c>
      <c r="C57" s="199">
        <v>10000000</v>
      </c>
      <c r="D57" s="199">
        <v>0</v>
      </c>
      <c r="E57" s="181">
        <f t="shared" ref="E57:E64" si="2">+C57-D57</f>
        <v>10000000</v>
      </c>
      <c r="F57" s="14"/>
      <c r="G57" s="194"/>
      <c r="H57" s="198" t="s">
        <v>41</v>
      </c>
      <c r="I57" s="204">
        <v>20</v>
      </c>
      <c r="J57" s="204">
        <v>0</v>
      </c>
      <c r="K57" s="183">
        <f t="shared" ref="K57:K64" si="3">+I57-J57</f>
        <v>20</v>
      </c>
      <c r="P57" s="105"/>
      <c r="Q57" s="105"/>
      <c r="R57" s="105"/>
    </row>
    <row r="58" spans="2:18" ht="15.75" customHeight="1">
      <c r="B58" s="198" t="s">
        <v>43</v>
      </c>
      <c r="C58" s="199">
        <v>0</v>
      </c>
      <c r="D58" s="199">
        <v>0</v>
      </c>
      <c r="E58" s="181">
        <f>+C58-D58</f>
        <v>0</v>
      </c>
      <c r="F58" s="14"/>
      <c r="G58" s="194"/>
      <c r="H58" s="198" t="s">
        <v>43</v>
      </c>
      <c r="I58" s="204">
        <v>0</v>
      </c>
      <c r="J58" s="204">
        <v>0</v>
      </c>
      <c r="K58" s="183">
        <f>+I58-J58</f>
        <v>0</v>
      </c>
      <c r="P58" s="105"/>
      <c r="Q58" s="105"/>
      <c r="R58" s="105"/>
    </row>
    <row r="59" spans="2:18" ht="15.75" customHeight="1">
      <c r="B59" s="198" t="s">
        <v>44</v>
      </c>
      <c r="C59" s="199">
        <v>0</v>
      </c>
      <c r="D59" s="199">
        <v>0</v>
      </c>
      <c r="E59" s="181">
        <f>+C59-D59</f>
        <v>0</v>
      </c>
      <c r="F59" s="14"/>
      <c r="G59" s="194"/>
      <c r="H59" s="198" t="s">
        <v>44</v>
      </c>
      <c r="I59" s="204">
        <v>0</v>
      </c>
      <c r="J59" s="204">
        <v>0</v>
      </c>
      <c r="K59" s="183">
        <f>+I59-J59</f>
        <v>0</v>
      </c>
      <c r="P59" s="105"/>
      <c r="Q59" s="105"/>
      <c r="R59" s="105"/>
    </row>
    <row r="60" spans="2:18" ht="15.75" customHeight="1">
      <c r="B60" s="198" t="s">
        <v>130</v>
      </c>
      <c r="C60" s="199">
        <v>0</v>
      </c>
      <c r="D60" s="199">
        <v>0</v>
      </c>
      <c r="E60" s="181">
        <f t="shared" si="2"/>
        <v>0</v>
      </c>
      <c r="F60" s="14"/>
      <c r="G60" s="194"/>
      <c r="H60" s="198" t="s">
        <v>130</v>
      </c>
      <c r="I60" s="204">
        <v>0</v>
      </c>
      <c r="J60" s="204">
        <v>0</v>
      </c>
      <c r="K60" s="183">
        <f t="shared" si="3"/>
        <v>0</v>
      </c>
      <c r="P60" s="105"/>
      <c r="Q60" s="105"/>
      <c r="R60" s="105"/>
    </row>
    <row r="61" spans="2:18" ht="15.75" customHeight="1">
      <c r="B61" s="198" t="s">
        <v>45</v>
      </c>
      <c r="C61" s="199">
        <v>0</v>
      </c>
      <c r="D61" s="199">
        <v>0</v>
      </c>
      <c r="E61" s="181">
        <f t="shared" si="2"/>
        <v>0</v>
      </c>
      <c r="F61" s="14"/>
      <c r="G61" s="194"/>
      <c r="H61" s="198" t="s">
        <v>45</v>
      </c>
      <c r="I61" s="204">
        <v>0</v>
      </c>
      <c r="J61" s="204">
        <v>0</v>
      </c>
      <c r="K61" s="183">
        <f t="shared" si="3"/>
        <v>0</v>
      </c>
      <c r="P61" s="105"/>
      <c r="Q61" s="105"/>
      <c r="R61" s="105"/>
    </row>
    <row r="62" spans="2:18" ht="15.75" customHeight="1">
      <c r="B62" s="200" t="s">
        <v>111</v>
      </c>
      <c r="C62" s="199">
        <v>0</v>
      </c>
      <c r="D62" s="199">
        <v>0</v>
      </c>
      <c r="E62" s="181">
        <f t="shared" si="2"/>
        <v>0</v>
      </c>
      <c r="F62" s="14"/>
      <c r="G62" s="194"/>
      <c r="H62" s="200" t="s">
        <v>111</v>
      </c>
      <c r="I62" s="204">
        <v>0</v>
      </c>
      <c r="J62" s="204">
        <v>0</v>
      </c>
      <c r="K62" s="183">
        <f t="shared" si="3"/>
        <v>0</v>
      </c>
      <c r="P62" s="105"/>
      <c r="Q62" s="105"/>
      <c r="R62" s="105"/>
    </row>
    <row r="63" spans="2:18" ht="15.75" customHeight="1">
      <c r="B63" s="200" t="s">
        <v>111</v>
      </c>
      <c r="C63" s="199">
        <v>0</v>
      </c>
      <c r="D63" s="199">
        <v>0</v>
      </c>
      <c r="E63" s="181">
        <f t="shared" si="2"/>
        <v>0</v>
      </c>
      <c r="F63" s="14"/>
      <c r="G63" s="194"/>
      <c r="H63" s="200" t="s">
        <v>111</v>
      </c>
      <c r="I63" s="204">
        <v>0</v>
      </c>
      <c r="J63" s="204">
        <v>0</v>
      </c>
      <c r="K63" s="183">
        <f t="shared" si="3"/>
        <v>0</v>
      </c>
      <c r="P63" s="105"/>
      <c r="Q63" s="105"/>
      <c r="R63" s="105"/>
    </row>
    <row r="64" spans="2:18" ht="15.75" customHeight="1">
      <c r="B64" s="200" t="s">
        <v>111</v>
      </c>
      <c r="C64" s="199">
        <v>0</v>
      </c>
      <c r="D64" s="199">
        <v>0</v>
      </c>
      <c r="E64" s="181">
        <f t="shared" si="2"/>
        <v>0</v>
      </c>
      <c r="F64" s="14"/>
      <c r="G64" s="194"/>
      <c r="H64" s="200" t="s">
        <v>111</v>
      </c>
      <c r="I64" s="204">
        <v>0</v>
      </c>
      <c r="J64" s="204">
        <v>0</v>
      </c>
      <c r="K64" s="183">
        <f t="shared" si="3"/>
        <v>0</v>
      </c>
      <c r="P64" s="105"/>
      <c r="Q64" s="105"/>
      <c r="R64" s="105"/>
    </row>
    <row r="65" spans="2:13" ht="15.75" customHeight="1">
      <c r="B65" s="390" t="s">
        <v>174</v>
      </c>
      <c r="C65" s="390"/>
      <c r="D65" s="391"/>
      <c r="E65" s="181">
        <f>SUM(E56:E64)</f>
        <v>10000000</v>
      </c>
      <c r="F65" s="14"/>
      <c r="G65" s="195"/>
      <c r="H65" s="390" t="s">
        <v>173</v>
      </c>
      <c r="I65" s="390"/>
      <c r="J65" s="391"/>
      <c r="K65" s="183">
        <f>SUM(K56:K64)</f>
        <v>20</v>
      </c>
    </row>
    <row r="66" spans="2:13" ht="5.0999999999999996" customHeight="1">
      <c r="B66" s="19"/>
      <c r="C66" s="19"/>
      <c r="D66" s="19"/>
      <c r="E66" s="19"/>
      <c r="F66" s="19"/>
      <c r="G66" s="106"/>
      <c r="H66" s="19"/>
      <c r="I66" s="19"/>
      <c r="J66" s="19"/>
      <c r="K66" s="19"/>
    </row>
    <row r="67" spans="2:13" ht="18.75" customHeight="1">
      <c r="B67" s="499" t="s">
        <v>77</v>
      </c>
      <c r="C67" s="500"/>
      <c r="D67" s="501"/>
      <c r="E67" s="502"/>
      <c r="F67" s="178"/>
      <c r="G67" s="179"/>
      <c r="H67" s="503" t="s">
        <v>77</v>
      </c>
      <c r="I67" s="504"/>
      <c r="J67" s="505"/>
      <c r="K67" s="506"/>
    </row>
    <row r="68" spans="2:13" ht="19.95" customHeight="1">
      <c r="B68" s="507" t="s">
        <v>119</v>
      </c>
      <c r="C68" s="508"/>
      <c r="D68" s="508"/>
      <c r="E68" s="509"/>
      <c r="F68" s="178"/>
      <c r="G68" s="180"/>
      <c r="H68" s="511" t="s">
        <v>119</v>
      </c>
      <c r="I68" s="512"/>
      <c r="J68" s="512"/>
      <c r="K68" s="513"/>
    </row>
    <row r="69" spans="2:13" ht="19.95" customHeight="1">
      <c r="B69" s="510"/>
      <c r="C69" s="508"/>
      <c r="D69" s="508"/>
      <c r="E69" s="509"/>
      <c r="F69" s="178"/>
      <c r="G69" s="180"/>
      <c r="H69" s="514"/>
      <c r="I69" s="512"/>
      <c r="J69" s="512"/>
      <c r="K69" s="513"/>
    </row>
    <row r="70" spans="2:13" ht="19.95" customHeight="1">
      <c r="B70" s="510"/>
      <c r="C70" s="508"/>
      <c r="D70" s="508"/>
      <c r="E70" s="509"/>
      <c r="F70" s="178"/>
      <c r="G70" s="180"/>
      <c r="H70" s="515"/>
      <c r="I70" s="516"/>
      <c r="J70" s="516"/>
      <c r="K70" s="517"/>
    </row>
    <row r="71" spans="2:13" ht="17.399999999999999"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</row>
    <row r="72" spans="2:13" ht="17.399999999999999"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</row>
    <row r="73" spans="2:13" ht="17.399999999999999"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</row>
    <row r="74" spans="2:13" ht="17.399999999999999"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</row>
    <row r="75" spans="2:13" ht="17.399999999999999"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</row>
    <row r="76" spans="2:13" ht="17.399999999999999"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</row>
    <row r="77" spans="2:13" ht="17.399999999999999"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</row>
    <row r="78" spans="2:13" ht="17.399999999999999"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</row>
    <row r="79" spans="2:13" ht="17.399999999999999"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</row>
    <row r="80" spans="2:13" ht="17.399999999999999"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</row>
    <row r="81" s="19" customFormat="1" ht="17.399999999999999"/>
    <row r="82" s="19" customFormat="1" ht="17.399999999999999"/>
    <row r="83" s="19" customFormat="1" ht="17.399999999999999"/>
    <row r="84" s="19" customFormat="1" ht="17.399999999999999"/>
    <row r="85" s="19" customFormat="1" ht="17.399999999999999"/>
    <row r="86" s="19" customFormat="1" ht="17.399999999999999"/>
    <row r="87" s="19" customFormat="1" ht="17.399999999999999"/>
    <row r="88" s="19" customFormat="1" ht="17.399999999999999"/>
    <row r="89" s="19" customFormat="1" ht="17.399999999999999"/>
    <row r="90" s="19" customFormat="1" ht="17.399999999999999"/>
    <row r="91" s="19" customFormat="1" ht="17.399999999999999"/>
    <row r="92" s="19" customFormat="1" ht="17.399999999999999"/>
    <row r="93" s="19" customFormat="1" ht="17.399999999999999"/>
    <row r="94" s="19" customFormat="1" ht="17.399999999999999"/>
    <row r="95" s="19" customFormat="1" ht="17.399999999999999"/>
    <row r="96" s="19" customFormat="1" ht="17.399999999999999"/>
    <row r="97" s="19" customFormat="1" ht="17.399999999999999"/>
    <row r="98" s="19" customFormat="1" ht="17.399999999999999"/>
    <row r="99" s="19" customFormat="1" ht="17.399999999999999"/>
    <row r="100" s="19" customFormat="1" ht="17.399999999999999"/>
    <row r="101" s="19" customFormat="1" ht="17.399999999999999"/>
    <row r="102" s="19" customFormat="1" ht="17.399999999999999"/>
    <row r="103" s="19" customFormat="1" ht="17.399999999999999"/>
    <row r="104" s="19" customFormat="1" ht="17.399999999999999"/>
    <row r="105" s="19" customFormat="1" ht="17.399999999999999"/>
    <row r="106" s="19" customFormat="1" ht="17.399999999999999"/>
    <row r="107" s="19" customFormat="1" ht="17.399999999999999"/>
    <row r="108" s="19" customFormat="1" ht="17.399999999999999"/>
    <row r="109" s="19" customFormat="1" ht="17.399999999999999"/>
    <row r="110" s="19" customFormat="1" ht="17.399999999999999"/>
    <row r="111" s="19" customFormat="1" ht="17.399999999999999"/>
    <row r="112" s="19" customFormat="1" ht="17.399999999999999"/>
    <row r="113" s="19" customFormat="1" ht="17.399999999999999"/>
    <row r="114" s="19" customFormat="1" ht="17.399999999999999"/>
    <row r="115" s="19" customFormat="1" ht="17.399999999999999"/>
    <row r="116" s="19" customFormat="1" ht="17.399999999999999"/>
    <row r="117" s="19" customFormat="1" ht="17.399999999999999"/>
    <row r="118" s="19" customFormat="1" ht="17.399999999999999"/>
    <row r="119" s="19" customFormat="1" ht="17.399999999999999"/>
    <row r="120" s="19" customFormat="1" ht="17.399999999999999"/>
    <row r="121" s="19" customFormat="1" ht="17.399999999999999"/>
    <row r="122" s="19" customFormat="1" ht="17.399999999999999"/>
    <row r="123" s="19" customFormat="1" ht="17.399999999999999"/>
    <row r="124" s="19" customFormat="1" ht="17.399999999999999"/>
    <row r="125" s="19" customFormat="1" ht="17.399999999999999"/>
    <row r="126" s="19" customFormat="1" ht="17.399999999999999"/>
    <row r="127" s="19" customFormat="1" ht="17.399999999999999"/>
    <row r="128" s="19" customFormat="1" ht="17.399999999999999"/>
    <row r="129" s="19" customFormat="1" ht="17.399999999999999"/>
    <row r="130" s="19" customFormat="1" ht="17.399999999999999"/>
    <row r="131" s="19" customFormat="1" ht="17.399999999999999"/>
    <row r="132" s="19" customFormat="1" ht="17.399999999999999"/>
    <row r="133" s="19" customFormat="1" ht="17.399999999999999"/>
    <row r="134" s="19" customFormat="1" ht="17.399999999999999"/>
    <row r="135" s="19" customFormat="1" ht="17.399999999999999"/>
    <row r="136" s="19" customFormat="1" ht="17.399999999999999"/>
    <row r="137" s="19" customFormat="1" ht="17.399999999999999"/>
    <row r="138" s="19" customFormat="1" ht="17.399999999999999"/>
    <row r="139" s="19" customFormat="1" ht="17.399999999999999"/>
    <row r="140" s="19" customFormat="1" ht="17.399999999999999"/>
    <row r="141" s="19" customFormat="1" ht="17.399999999999999"/>
    <row r="142" s="19" customFormat="1" ht="17.399999999999999"/>
    <row r="143" s="19" customFormat="1" ht="17.399999999999999"/>
    <row r="144" s="19" customFormat="1" ht="17.399999999999999"/>
    <row r="145" spans="2:13" ht="17.399999999999999"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</row>
    <row r="146" spans="2:13" ht="17.399999999999999"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</row>
    <row r="147" spans="2:13" ht="17.399999999999999"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</row>
    <row r="148" spans="2:13" ht="17.399999999999999"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</row>
    <row r="149" spans="2:13" ht="17.399999999999999"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</row>
    <row r="150" spans="2:13" ht="17.399999999999999"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</row>
    <row r="151" spans="2:13" ht="17.399999999999999"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</row>
    <row r="152" spans="2:13" ht="17.399999999999999"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</row>
    <row r="153" spans="2:13" ht="17.399999999999999"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</row>
    <row r="154" spans="2:13" ht="17.399999999999999">
      <c r="L154" s="19"/>
      <c r="M154" s="19"/>
    </row>
    <row r="155" spans="2:13" ht="17.399999999999999">
      <c r="L155" s="19"/>
      <c r="M155" s="19"/>
    </row>
    <row r="156" spans="2:13" ht="17.399999999999999">
      <c r="L156" s="19"/>
      <c r="M156" s="19"/>
    </row>
    <row r="157" spans="2:13" ht="17.399999999999999">
      <c r="L157" s="19"/>
      <c r="M157" s="19"/>
    </row>
    <row r="158" spans="2:13" ht="17.399999999999999">
      <c r="L158" s="19"/>
      <c r="M158" s="19"/>
    </row>
    <row r="159" spans="2:13" ht="17.399999999999999">
      <c r="L159" s="19"/>
      <c r="M159" s="19"/>
    </row>
    <row r="160" spans="2:13" ht="17.399999999999999">
      <c r="L160" s="19"/>
      <c r="M160" s="19"/>
    </row>
    <row r="161" s="19" customFormat="1" ht="17.399999999999999"/>
    <row r="162" s="19" customFormat="1" ht="17.399999999999999"/>
    <row r="163" s="19" customFormat="1" ht="17.399999999999999"/>
    <row r="164" s="19" customFormat="1" ht="17.399999999999999"/>
    <row r="165" s="19" customFormat="1" ht="17.399999999999999"/>
    <row r="166" s="19" customFormat="1" ht="17.399999999999999"/>
    <row r="167" s="19" customFormat="1" ht="17.399999999999999"/>
    <row r="168" s="19" customFormat="1" ht="17.399999999999999"/>
    <row r="169" s="19" customFormat="1" ht="17.399999999999999"/>
    <row r="170" s="19" customFormat="1" ht="17.399999999999999"/>
    <row r="171" s="19" customFormat="1" ht="17.399999999999999"/>
    <row r="172" s="19" customFormat="1" ht="17.399999999999999"/>
    <row r="173" s="19" customFormat="1" ht="17.399999999999999"/>
    <row r="174" s="19" customFormat="1" ht="17.399999999999999"/>
    <row r="175" s="19" customFormat="1" ht="17.399999999999999"/>
    <row r="176" s="19" customFormat="1" ht="17.399999999999999"/>
    <row r="177" s="19" customFormat="1" ht="17.399999999999999"/>
    <row r="178" s="19" customFormat="1" ht="17.399999999999999"/>
    <row r="179" s="19" customFormat="1" ht="17.399999999999999"/>
    <row r="180" s="19" customFormat="1" ht="17.399999999999999"/>
    <row r="181" s="19" customFormat="1" ht="17.399999999999999"/>
    <row r="182" s="19" customFormat="1" ht="17.399999999999999"/>
    <row r="183" s="19" customFormat="1" ht="17.399999999999999"/>
    <row r="184" s="19" customFormat="1" ht="17.399999999999999"/>
    <row r="185" s="19" customFormat="1" ht="17.399999999999999"/>
    <row r="186" s="19" customFormat="1" ht="17.399999999999999"/>
    <row r="187" s="19" customFormat="1" ht="17.399999999999999"/>
    <row r="188" s="19" customFormat="1" ht="17.399999999999999"/>
    <row r="189" s="19" customFormat="1" ht="17.399999999999999"/>
    <row r="190" s="19" customFormat="1" ht="17.399999999999999"/>
    <row r="191" s="19" customFormat="1" ht="17.399999999999999"/>
    <row r="192" s="19" customFormat="1" ht="17.399999999999999"/>
    <row r="193" s="19" customFormat="1" ht="17.399999999999999"/>
    <row r="194" s="19" customFormat="1" ht="17.399999999999999"/>
    <row r="195" s="19" customFormat="1" ht="17.399999999999999"/>
    <row r="196" s="19" customFormat="1" ht="17.399999999999999"/>
    <row r="197" s="19" customFormat="1" ht="17.399999999999999"/>
    <row r="198" s="19" customFormat="1" ht="17.399999999999999"/>
    <row r="199" s="19" customFormat="1" ht="17.399999999999999"/>
    <row r="200" s="19" customFormat="1" ht="17.399999999999999"/>
    <row r="201" s="19" customFormat="1" ht="17.399999999999999"/>
    <row r="202" s="19" customFormat="1" ht="17.399999999999999"/>
    <row r="203" s="19" customFormat="1" ht="17.399999999999999"/>
    <row r="204" s="19" customFormat="1" ht="17.399999999999999"/>
    <row r="205" s="19" customFormat="1" ht="17.399999999999999"/>
    <row r="206" s="19" customFormat="1" ht="17.399999999999999"/>
    <row r="207" s="19" customFormat="1" ht="17.399999999999999"/>
    <row r="208" s="19" customFormat="1" ht="17.399999999999999"/>
    <row r="209" s="19" customFormat="1" ht="17.399999999999999"/>
    <row r="210" s="19" customFormat="1" ht="17.399999999999999"/>
    <row r="211" s="19" customFormat="1" ht="17.399999999999999"/>
    <row r="212" s="19" customFormat="1" ht="17.399999999999999"/>
    <row r="213" s="19" customFormat="1" ht="17.399999999999999"/>
    <row r="214" s="19" customFormat="1" ht="17.399999999999999"/>
    <row r="215" s="19" customFormat="1" ht="17.399999999999999"/>
    <row r="216" s="19" customFormat="1" ht="17.399999999999999"/>
    <row r="217" s="19" customFormat="1" ht="17.399999999999999"/>
    <row r="218" s="19" customFormat="1" ht="17.399999999999999"/>
    <row r="219" s="19" customFormat="1" ht="17.399999999999999"/>
    <row r="220" s="19" customFormat="1" ht="17.399999999999999"/>
    <row r="221" s="19" customFormat="1" ht="17.399999999999999"/>
    <row r="222" s="19" customFormat="1" ht="17.399999999999999"/>
    <row r="223" s="19" customFormat="1" ht="17.399999999999999"/>
    <row r="224" s="19" customFormat="1" ht="17.399999999999999"/>
    <row r="225" s="19" customFormat="1" ht="17.399999999999999"/>
    <row r="226" s="19" customFormat="1" ht="17.399999999999999"/>
    <row r="227" s="19" customFormat="1" ht="17.399999999999999"/>
    <row r="228" s="19" customFormat="1" ht="17.399999999999999"/>
    <row r="229" s="19" customFormat="1" ht="17.399999999999999"/>
    <row r="230" s="19" customFormat="1" ht="17.399999999999999"/>
    <row r="231" s="19" customFormat="1" ht="17.399999999999999"/>
    <row r="232" s="19" customFormat="1" ht="17.399999999999999"/>
    <row r="233" s="19" customFormat="1" ht="17.399999999999999"/>
    <row r="234" s="19" customFormat="1" ht="17.399999999999999"/>
    <row r="235" s="19" customFormat="1" ht="17.399999999999999"/>
    <row r="236" s="19" customFormat="1" ht="17.399999999999999"/>
    <row r="237" s="19" customFormat="1" ht="17.399999999999999"/>
    <row r="238" s="19" customFormat="1" ht="12.45" customHeight="1"/>
    <row r="239" s="19" customFormat="1" ht="12.45" customHeight="1"/>
    <row r="240" s="19" customFormat="1" ht="12.45" customHeight="1"/>
  </sheetData>
  <sheetProtection algorithmName="SHA-512" hashValue="FdDYZDR1isSII7ipo0WtoprUYrLTo6SVU4Ercryi6nAsr3RVNSfwoMoKB5hdxKnPfHwEGsknJ/1qUseGvUN4YA==" saltValue="ir2FJ74HtDBO1cge3Lg02w==" spinCount="100000" sheet="1" objects="1" scenarios="1"/>
  <mergeCells count="71">
    <mergeCell ref="F2:I2"/>
    <mergeCell ref="C3:J3"/>
    <mergeCell ref="B48:D48"/>
    <mergeCell ref="F48:K48"/>
    <mergeCell ref="B43:D43"/>
    <mergeCell ref="F43:G43"/>
    <mergeCell ref="B44:D44"/>
    <mergeCell ref="F44:G44"/>
    <mergeCell ref="H43:I43"/>
    <mergeCell ref="J43:K43"/>
    <mergeCell ref="B41:K41"/>
    <mergeCell ref="B42:D42"/>
    <mergeCell ref="F42:G42"/>
    <mergeCell ref="H42:I42"/>
    <mergeCell ref="J42:K42"/>
    <mergeCell ref="B36:E36"/>
    <mergeCell ref="B37:E39"/>
    <mergeCell ref="H36:K36"/>
    <mergeCell ref="H37:K39"/>
    <mergeCell ref="H11:K11"/>
    <mergeCell ref="H20:J20"/>
    <mergeCell ref="B29:D29"/>
    <mergeCell ref="H29:J29"/>
    <mergeCell ref="B31:E31"/>
    <mergeCell ref="B32:D32"/>
    <mergeCell ref="B33:D33"/>
    <mergeCell ref="B34:D34"/>
    <mergeCell ref="H31:K31"/>
    <mergeCell ref="H32:J32"/>
    <mergeCell ref="H33:J33"/>
    <mergeCell ref="H34:J34"/>
    <mergeCell ref="B11:E11"/>
    <mergeCell ref="G27:H27"/>
    <mergeCell ref="B18:D18"/>
    <mergeCell ref="G24:I24"/>
    <mergeCell ref="J24:K24"/>
    <mergeCell ref="G26:I26"/>
    <mergeCell ref="J26:K26"/>
    <mergeCell ref="B27:D27"/>
    <mergeCell ref="B10:K10"/>
    <mergeCell ref="E4:H5"/>
    <mergeCell ref="I4:K5"/>
    <mergeCell ref="B4:D4"/>
    <mergeCell ref="E6:H9"/>
    <mergeCell ref="I6:K9"/>
    <mergeCell ref="B5:D6"/>
    <mergeCell ref="B7:D7"/>
    <mergeCell ref="B8:D9"/>
    <mergeCell ref="B67:E67"/>
    <mergeCell ref="H67:K67"/>
    <mergeCell ref="B68:E70"/>
    <mergeCell ref="B51:D51"/>
    <mergeCell ref="F51:K51"/>
    <mergeCell ref="B52:D52"/>
    <mergeCell ref="F52:K52"/>
    <mergeCell ref="B54:E54"/>
    <mergeCell ref="H54:K54"/>
    <mergeCell ref="H68:K70"/>
    <mergeCell ref="B65:D65"/>
    <mergeCell ref="H65:J65"/>
    <mergeCell ref="B47:K47"/>
    <mergeCell ref="B49:D49"/>
    <mergeCell ref="F49:K49"/>
    <mergeCell ref="B50:D50"/>
    <mergeCell ref="F50:K50"/>
    <mergeCell ref="H44:I44"/>
    <mergeCell ref="J44:K44"/>
    <mergeCell ref="B45:D45"/>
    <mergeCell ref="F45:G45"/>
    <mergeCell ref="H45:I45"/>
    <mergeCell ref="J45:K45"/>
  </mergeCells>
  <conditionalFormatting sqref="E34">
    <cfRule type="cellIs" dxfId="40" priority="9" operator="notEqual">
      <formula>0</formula>
    </cfRule>
    <cfRule type="cellIs" priority="10" operator="notEqual">
      <formula>0</formula>
    </cfRule>
  </conditionalFormatting>
  <conditionalFormatting sqref="E56:E65">
    <cfRule type="cellIs" dxfId="39" priority="3" operator="notEqual">
      <formula>0</formula>
    </cfRule>
  </conditionalFormatting>
  <conditionalFormatting sqref="H43:I45">
    <cfRule type="cellIs" dxfId="38" priority="1" operator="notEqual">
      <formula>0</formula>
    </cfRule>
  </conditionalFormatting>
  <conditionalFormatting sqref="J26:K26">
    <cfRule type="cellIs" dxfId="37" priority="13" operator="notEqual">
      <formula>0</formula>
    </cfRule>
  </conditionalFormatting>
  <conditionalFormatting sqref="K34">
    <cfRule type="cellIs" dxfId="36" priority="7" operator="notEqual">
      <formula>0</formula>
    </cfRule>
    <cfRule type="cellIs" priority="8" operator="notEqual">
      <formula>0</formula>
    </cfRule>
  </conditionalFormatting>
  <conditionalFormatting sqref="K56:K65">
    <cfRule type="cellIs" dxfId="35" priority="5" operator="notEqual">
      <formula>0</formula>
    </cfRule>
  </conditionalFormatting>
  <dataValidations count="1">
    <dataValidation type="list" allowBlank="1" showInputMessage="1" showErrorMessage="1" sqref="B8:D9" xr:uid="{824B123E-91CB-46C5-866A-9770965CC112}">
      <formula1>$P$11:$P$17</formula1>
    </dataValidation>
  </dataValidations>
  <printOptions horizontalCentered="1" verticalCentered="1"/>
  <pageMargins left="0.47244094488188981" right="0.47244094488188981" top="0.51181102362204722" bottom="0.51181102362204722" header="0.27559055118110237" footer="0.27559055118110237"/>
  <pageSetup paperSize="9" scale="53" orientation="portrait" r:id="rId1"/>
  <headerFooter>
    <oddHeader>&amp;L&amp;"Arial,Regular"&amp;8&amp;K003A70&amp;F&amp;R&amp;"Arial,Regular"&amp;8&amp;K003A70&amp;A</oddHeader>
    <oddFooter>&amp;C&amp;"Arial,Regular"&amp;8&amp;K003A70Business Processes - Operations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4B7F3-768F-41FA-8414-E67CD8835D57}">
  <sheetPr>
    <pageSetUpPr fitToPage="1"/>
  </sheetPr>
  <dimension ref="A1:BA252"/>
  <sheetViews>
    <sheetView zoomScaleNormal="100" workbookViewId="0">
      <selection activeCell="I5" sqref="I5:K5"/>
    </sheetView>
  </sheetViews>
  <sheetFormatPr defaultColWidth="9.21875" defaultRowHeight="0" customHeight="1" zeroHeight="1"/>
  <cols>
    <col min="1" max="1" width="1.6640625" style="19" customWidth="1"/>
    <col min="2" max="2" width="11.44140625" style="38" customWidth="1"/>
    <col min="3" max="3" width="12.77734375" style="38" customWidth="1"/>
    <col min="4" max="4" width="11.6640625" style="38" customWidth="1"/>
    <col min="5" max="5" width="17.6640625" style="38" customWidth="1"/>
    <col min="6" max="6" width="1.77734375" style="38" customWidth="1"/>
    <col min="7" max="7" width="13.77734375" style="38" customWidth="1"/>
    <col min="8" max="9" width="17.6640625" style="38" customWidth="1"/>
    <col min="10" max="10" width="14.6640625" style="38" customWidth="1"/>
    <col min="11" max="11" width="15.88671875" style="38" customWidth="1"/>
    <col min="12" max="12" width="1.6640625" style="20" customWidth="1"/>
    <col min="13" max="13" width="9.21875" style="20"/>
    <col min="14" max="14" width="9.21875" style="19" hidden="1" customWidth="1"/>
    <col min="15" max="18" width="0" style="19" hidden="1" customWidth="1"/>
    <col min="19" max="256" width="9.21875" style="19"/>
    <col min="257" max="257" width="11.44140625" style="19" customWidth="1"/>
    <col min="258" max="259" width="12.21875" style="19" customWidth="1"/>
    <col min="260" max="260" width="15.5546875" style="19" customWidth="1"/>
    <col min="261" max="261" width="1.77734375" style="19" customWidth="1"/>
    <col min="262" max="262" width="12.77734375" style="19" customWidth="1"/>
    <col min="263" max="263" width="12.44140625" style="19" bestFit="1" customWidth="1"/>
    <col min="264" max="264" width="6.5546875" style="19" customWidth="1"/>
    <col min="265" max="265" width="15.21875" style="19" customWidth="1"/>
    <col min="266" max="266" width="9" style="19" customWidth="1"/>
    <col min="267" max="267" width="7" style="19" customWidth="1"/>
    <col min="268" max="268" width="6.21875" style="19" customWidth="1"/>
    <col min="269" max="512" width="9.21875" style="19"/>
    <col min="513" max="513" width="11.44140625" style="19" customWidth="1"/>
    <col min="514" max="515" width="12.21875" style="19" customWidth="1"/>
    <col min="516" max="516" width="15.5546875" style="19" customWidth="1"/>
    <col min="517" max="517" width="1.77734375" style="19" customWidth="1"/>
    <col min="518" max="518" width="12.77734375" style="19" customWidth="1"/>
    <col min="519" max="519" width="12.44140625" style="19" bestFit="1" customWidth="1"/>
    <col min="520" max="520" width="6.5546875" style="19" customWidth="1"/>
    <col min="521" max="521" width="15.21875" style="19" customWidth="1"/>
    <col min="522" max="522" width="9" style="19" customWidth="1"/>
    <col min="523" max="523" width="7" style="19" customWidth="1"/>
    <col min="524" max="524" width="6.21875" style="19" customWidth="1"/>
    <col min="525" max="768" width="9.21875" style="19"/>
    <col min="769" max="769" width="11.44140625" style="19" customWidth="1"/>
    <col min="770" max="771" width="12.21875" style="19" customWidth="1"/>
    <col min="772" max="772" width="15.5546875" style="19" customWidth="1"/>
    <col min="773" max="773" width="1.77734375" style="19" customWidth="1"/>
    <col min="774" max="774" width="12.77734375" style="19" customWidth="1"/>
    <col min="775" max="775" width="12.44140625" style="19" bestFit="1" customWidth="1"/>
    <col min="776" max="776" width="6.5546875" style="19" customWidth="1"/>
    <col min="777" max="777" width="15.21875" style="19" customWidth="1"/>
    <col min="778" max="778" width="9" style="19" customWidth="1"/>
    <col min="779" max="779" width="7" style="19" customWidth="1"/>
    <col min="780" max="780" width="6.21875" style="19" customWidth="1"/>
    <col min="781" max="1024" width="9.21875" style="19"/>
    <col min="1025" max="1025" width="11.44140625" style="19" customWidth="1"/>
    <col min="1026" max="1027" width="12.21875" style="19" customWidth="1"/>
    <col min="1028" max="1028" width="15.5546875" style="19" customWidth="1"/>
    <col min="1029" max="1029" width="1.77734375" style="19" customWidth="1"/>
    <col min="1030" max="1030" width="12.77734375" style="19" customWidth="1"/>
    <col min="1031" max="1031" width="12.44140625" style="19" bestFit="1" customWidth="1"/>
    <col min="1032" max="1032" width="6.5546875" style="19" customWidth="1"/>
    <col min="1033" max="1033" width="15.21875" style="19" customWidth="1"/>
    <col min="1034" max="1034" width="9" style="19" customWidth="1"/>
    <col min="1035" max="1035" width="7" style="19" customWidth="1"/>
    <col min="1036" max="1036" width="6.21875" style="19" customWidth="1"/>
    <col min="1037" max="1280" width="9.21875" style="19"/>
    <col min="1281" max="1281" width="11.44140625" style="19" customWidth="1"/>
    <col min="1282" max="1283" width="12.21875" style="19" customWidth="1"/>
    <col min="1284" max="1284" width="15.5546875" style="19" customWidth="1"/>
    <col min="1285" max="1285" width="1.77734375" style="19" customWidth="1"/>
    <col min="1286" max="1286" width="12.77734375" style="19" customWidth="1"/>
    <col min="1287" max="1287" width="12.44140625" style="19" bestFit="1" customWidth="1"/>
    <col min="1288" max="1288" width="6.5546875" style="19" customWidth="1"/>
    <col min="1289" max="1289" width="15.21875" style="19" customWidth="1"/>
    <col min="1290" max="1290" width="9" style="19" customWidth="1"/>
    <col min="1291" max="1291" width="7" style="19" customWidth="1"/>
    <col min="1292" max="1292" width="6.21875" style="19" customWidth="1"/>
    <col min="1293" max="1536" width="9.21875" style="19"/>
    <col min="1537" max="1537" width="11.44140625" style="19" customWidth="1"/>
    <col min="1538" max="1539" width="12.21875" style="19" customWidth="1"/>
    <col min="1540" max="1540" width="15.5546875" style="19" customWidth="1"/>
    <col min="1541" max="1541" width="1.77734375" style="19" customWidth="1"/>
    <col min="1542" max="1542" width="12.77734375" style="19" customWidth="1"/>
    <col min="1543" max="1543" width="12.44140625" style="19" bestFit="1" customWidth="1"/>
    <col min="1544" max="1544" width="6.5546875" style="19" customWidth="1"/>
    <col min="1545" max="1545" width="15.21875" style="19" customWidth="1"/>
    <col min="1546" max="1546" width="9" style="19" customWidth="1"/>
    <col min="1547" max="1547" width="7" style="19" customWidth="1"/>
    <col min="1548" max="1548" width="6.21875" style="19" customWidth="1"/>
    <col min="1549" max="1792" width="9.21875" style="19"/>
    <col min="1793" max="1793" width="11.44140625" style="19" customWidth="1"/>
    <col min="1794" max="1795" width="12.21875" style="19" customWidth="1"/>
    <col min="1796" max="1796" width="15.5546875" style="19" customWidth="1"/>
    <col min="1797" max="1797" width="1.77734375" style="19" customWidth="1"/>
    <col min="1798" max="1798" width="12.77734375" style="19" customWidth="1"/>
    <col min="1799" max="1799" width="12.44140625" style="19" bestFit="1" customWidth="1"/>
    <col min="1800" max="1800" width="6.5546875" style="19" customWidth="1"/>
    <col min="1801" max="1801" width="15.21875" style="19" customWidth="1"/>
    <col min="1802" max="1802" width="9" style="19" customWidth="1"/>
    <col min="1803" max="1803" width="7" style="19" customWidth="1"/>
    <col min="1804" max="1804" width="6.21875" style="19" customWidth="1"/>
    <col min="1805" max="2048" width="9.21875" style="19"/>
    <col min="2049" max="2049" width="11.44140625" style="19" customWidth="1"/>
    <col min="2050" max="2051" width="12.21875" style="19" customWidth="1"/>
    <col min="2052" max="2052" width="15.5546875" style="19" customWidth="1"/>
    <col min="2053" max="2053" width="1.77734375" style="19" customWidth="1"/>
    <col min="2054" max="2054" width="12.77734375" style="19" customWidth="1"/>
    <col min="2055" max="2055" width="12.44140625" style="19" bestFit="1" customWidth="1"/>
    <col min="2056" max="2056" width="6.5546875" style="19" customWidth="1"/>
    <col min="2057" max="2057" width="15.21875" style="19" customWidth="1"/>
    <col min="2058" max="2058" width="9" style="19" customWidth="1"/>
    <col min="2059" max="2059" width="7" style="19" customWidth="1"/>
    <col min="2060" max="2060" width="6.21875" style="19" customWidth="1"/>
    <col min="2061" max="2304" width="9.21875" style="19"/>
    <col min="2305" max="2305" width="11.44140625" style="19" customWidth="1"/>
    <col min="2306" max="2307" width="12.21875" style="19" customWidth="1"/>
    <col min="2308" max="2308" width="15.5546875" style="19" customWidth="1"/>
    <col min="2309" max="2309" width="1.77734375" style="19" customWidth="1"/>
    <col min="2310" max="2310" width="12.77734375" style="19" customWidth="1"/>
    <col min="2311" max="2311" width="12.44140625" style="19" bestFit="1" customWidth="1"/>
    <col min="2312" max="2312" width="6.5546875" style="19" customWidth="1"/>
    <col min="2313" max="2313" width="15.21875" style="19" customWidth="1"/>
    <col min="2314" max="2314" width="9" style="19" customWidth="1"/>
    <col min="2315" max="2315" width="7" style="19" customWidth="1"/>
    <col min="2316" max="2316" width="6.21875" style="19" customWidth="1"/>
    <col min="2317" max="2560" width="9.21875" style="19"/>
    <col min="2561" max="2561" width="11.44140625" style="19" customWidth="1"/>
    <col min="2562" max="2563" width="12.21875" style="19" customWidth="1"/>
    <col min="2564" max="2564" width="15.5546875" style="19" customWidth="1"/>
    <col min="2565" max="2565" width="1.77734375" style="19" customWidth="1"/>
    <col min="2566" max="2566" width="12.77734375" style="19" customWidth="1"/>
    <col min="2567" max="2567" width="12.44140625" style="19" bestFit="1" customWidth="1"/>
    <col min="2568" max="2568" width="6.5546875" style="19" customWidth="1"/>
    <col min="2569" max="2569" width="15.21875" style="19" customWidth="1"/>
    <col min="2570" max="2570" width="9" style="19" customWidth="1"/>
    <col min="2571" max="2571" width="7" style="19" customWidth="1"/>
    <col min="2572" max="2572" width="6.21875" style="19" customWidth="1"/>
    <col min="2573" max="2816" width="9.21875" style="19"/>
    <col min="2817" max="2817" width="11.44140625" style="19" customWidth="1"/>
    <col min="2818" max="2819" width="12.21875" style="19" customWidth="1"/>
    <col min="2820" max="2820" width="15.5546875" style="19" customWidth="1"/>
    <col min="2821" max="2821" width="1.77734375" style="19" customWidth="1"/>
    <col min="2822" max="2822" width="12.77734375" style="19" customWidth="1"/>
    <col min="2823" max="2823" width="12.44140625" style="19" bestFit="1" customWidth="1"/>
    <col min="2824" max="2824" width="6.5546875" style="19" customWidth="1"/>
    <col min="2825" max="2825" width="15.21875" style="19" customWidth="1"/>
    <col min="2826" max="2826" width="9" style="19" customWidth="1"/>
    <col min="2827" max="2827" width="7" style="19" customWidth="1"/>
    <col min="2828" max="2828" width="6.21875" style="19" customWidth="1"/>
    <col min="2829" max="3072" width="9.21875" style="19"/>
    <col min="3073" max="3073" width="11.44140625" style="19" customWidth="1"/>
    <col min="3074" max="3075" width="12.21875" style="19" customWidth="1"/>
    <col min="3076" max="3076" width="15.5546875" style="19" customWidth="1"/>
    <col min="3077" max="3077" width="1.77734375" style="19" customWidth="1"/>
    <col min="3078" max="3078" width="12.77734375" style="19" customWidth="1"/>
    <col min="3079" max="3079" width="12.44140625" style="19" bestFit="1" customWidth="1"/>
    <col min="3080" max="3080" width="6.5546875" style="19" customWidth="1"/>
    <col min="3081" max="3081" width="15.21875" style="19" customWidth="1"/>
    <col min="3082" max="3082" width="9" style="19" customWidth="1"/>
    <col min="3083" max="3083" width="7" style="19" customWidth="1"/>
    <col min="3084" max="3084" width="6.21875" style="19" customWidth="1"/>
    <col min="3085" max="3328" width="9.21875" style="19"/>
    <col min="3329" max="3329" width="11.44140625" style="19" customWidth="1"/>
    <col min="3330" max="3331" width="12.21875" style="19" customWidth="1"/>
    <col min="3332" max="3332" width="15.5546875" style="19" customWidth="1"/>
    <col min="3333" max="3333" width="1.77734375" style="19" customWidth="1"/>
    <col min="3334" max="3334" width="12.77734375" style="19" customWidth="1"/>
    <col min="3335" max="3335" width="12.44140625" style="19" bestFit="1" customWidth="1"/>
    <col min="3336" max="3336" width="6.5546875" style="19" customWidth="1"/>
    <col min="3337" max="3337" width="15.21875" style="19" customWidth="1"/>
    <col min="3338" max="3338" width="9" style="19" customWidth="1"/>
    <col min="3339" max="3339" width="7" style="19" customWidth="1"/>
    <col min="3340" max="3340" width="6.21875" style="19" customWidth="1"/>
    <col min="3341" max="3584" width="9.21875" style="19"/>
    <col min="3585" max="3585" width="11.44140625" style="19" customWidth="1"/>
    <col min="3586" max="3587" width="12.21875" style="19" customWidth="1"/>
    <col min="3588" max="3588" width="15.5546875" style="19" customWidth="1"/>
    <col min="3589" max="3589" width="1.77734375" style="19" customWidth="1"/>
    <col min="3590" max="3590" width="12.77734375" style="19" customWidth="1"/>
    <col min="3591" max="3591" width="12.44140625" style="19" bestFit="1" customWidth="1"/>
    <col min="3592" max="3592" width="6.5546875" style="19" customWidth="1"/>
    <col min="3593" max="3593" width="15.21875" style="19" customWidth="1"/>
    <col min="3594" max="3594" width="9" style="19" customWidth="1"/>
    <col min="3595" max="3595" width="7" style="19" customWidth="1"/>
    <col min="3596" max="3596" width="6.21875" style="19" customWidth="1"/>
    <col min="3597" max="3840" width="9.21875" style="19"/>
    <col min="3841" max="3841" width="11.44140625" style="19" customWidth="1"/>
    <col min="3842" max="3843" width="12.21875" style="19" customWidth="1"/>
    <col min="3844" max="3844" width="15.5546875" style="19" customWidth="1"/>
    <col min="3845" max="3845" width="1.77734375" style="19" customWidth="1"/>
    <col min="3846" max="3846" width="12.77734375" style="19" customWidth="1"/>
    <col min="3847" max="3847" width="12.44140625" style="19" bestFit="1" customWidth="1"/>
    <col min="3848" max="3848" width="6.5546875" style="19" customWidth="1"/>
    <col min="3849" max="3849" width="15.21875" style="19" customWidth="1"/>
    <col min="3850" max="3850" width="9" style="19" customWidth="1"/>
    <col min="3851" max="3851" width="7" style="19" customWidth="1"/>
    <col min="3852" max="3852" width="6.21875" style="19" customWidth="1"/>
    <col min="3853" max="4096" width="9.21875" style="19"/>
    <col min="4097" max="4097" width="11.44140625" style="19" customWidth="1"/>
    <col min="4098" max="4099" width="12.21875" style="19" customWidth="1"/>
    <col min="4100" max="4100" width="15.5546875" style="19" customWidth="1"/>
    <col min="4101" max="4101" width="1.77734375" style="19" customWidth="1"/>
    <col min="4102" max="4102" width="12.77734375" style="19" customWidth="1"/>
    <col min="4103" max="4103" width="12.44140625" style="19" bestFit="1" customWidth="1"/>
    <col min="4104" max="4104" width="6.5546875" style="19" customWidth="1"/>
    <col min="4105" max="4105" width="15.21875" style="19" customWidth="1"/>
    <col min="4106" max="4106" width="9" style="19" customWidth="1"/>
    <col min="4107" max="4107" width="7" style="19" customWidth="1"/>
    <col min="4108" max="4108" width="6.21875" style="19" customWidth="1"/>
    <col min="4109" max="4352" width="9.21875" style="19"/>
    <col min="4353" max="4353" width="11.44140625" style="19" customWidth="1"/>
    <col min="4354" max="4355" width="12.21875" style="19" customWidth="1"/>
    <col min="4356" max="4356" width="15.5546875" style="19" customWidth="1"/>
    <col min="4357" max="4357" width="1.77734375" style="19" customWidth="1"/>
    <col min="4358" max="4358" width="12.77734375" style="19" customWidth="1"/>
    <col min="4359" max="4359" width="12.44140625" style="19" bestFit="1" customWidth="1"/>
    <col min="4360" max="4360" width="6.5546875" style="19" customWidth="1"/>
    <col min="4361" max="4361" width="15.21875" style="19" customWidth="1"/>
    <col min="4362" max="4362" width="9" style="19" customWidth="1"/>
    <col min="4363" max="4363" width="7" style="19" customWidth="1"/>
    <col min="4364" max="4364" width="6.21875" style="19" customWidth="1"/>
    <col min="4365" max="4608" width="9.21875" style="19"/>
    <col min="4609" max="4609" width="11.44140625" style="19" customWidth="1"/>
    <col min="4610" max="4611" width="12.21875" style="19" customWidth="1"/>
    <col min="4612" max="4612" width="15.5546875" style="19" customWidth="1"/>
    <col min="4613" max="4613" width="1.77734375" style="19" customWidth="1"/>
    <col min="4614" max="4614" width="12.77734375" style="19" customWidth="1"/>
    <col min="4615" max="4615" width="12.44140625" style="19" bestFit="1" customWidth="1"/>
    <col min="4616" max="4616" width="6.5546875" style="19" customWidth="1"/>
    <col min="4617" max="4617" width="15.21875" style="19" customWidth="1"/>
    <col min="4618" max="4618" width="9" style="19" customWidth="1"/>
    <col min="4619" max="4619" width="7" style="19" customWidth="1"/>
    <col min="4620" max="4620" width="6.21875" style="19" customWidth="1"/>
    <col min="4621" max="4864" width="9.21875" style="19"/>
    <col min="4865" max="4865" width="11.44140625" style="19" customWidth="1"/>
    <col min="4866" max="4867" width="12.21875" style="19" customWidth="1"/>
    <col min="4868" max="4868" width="15.5546875" style="19" customWidth="1"/>
    <col min="4869" max="4869" width="1.77734375" style="19" customWidth="1"/>
    <col min="4870" max="4870" width="12.77734375" style="19" customWidth="1"/>
    <col min="4871" max="4871" width="12.44140625" style="19" bestFit="1" customWidth="1"/>
    <col min="4872" max="4872" width="6.5546875" style="19" customWidth="1"/>
    <col min="4873" max="4873" width="15.21875" style="19" customWidth="1"/>
    <col min="4874" max="4874" width="9" style="19" customWidth="1"/>
    <col min="4875" max="4875" width="7" style="19" customWidth="1"/>
    <col min="4876" max="4876" width="6.21875" style="19" customWidth="1"/>
    <col min="4877" max="5120" width="9.21875" style="19"/>
    <col min="5121" max="5121" width="11.44140625" style="19" customWidth="1"/>
    <col min="5122" max="5123" width="12.21875" style="19" customWidth="1"/>
    <col min="5124" max="5124" width="15.5546875" style="19" customWidth="1"/>
    <col min="5125" max="5125" width="1.77734375" style="19" customWidth="1"/>
    <col min="5126" max="5126" width="12.77734375" style="19" customWidth="1"/>
    <col min="5127" max="5127" width="12.44140625" style="19" bestFit="1" customWidth="1"/>
    <col min="5128" max="5128" width="6.5546875" style="19" customWidth="1"/>
    <col min="5129" max="5129" width="15.21875" style="19" customWidth="1"/>
    <col min="5130" max="5130" width="9" style="19" customWidth="1"/>
    <col min="5131" max="5131" width="7" style="19" customWidth="1"/>
    <col min="5132" max="5132" width="6.21875" style="19" customWidth="1"/>
    <col min="5133" max="5376" width="9.21875" style="19"/>
    <col min="5377" max="5377" width="11.44140625" style="19" customWidth="1"/>
    <col min="5378" max="5379" width="12.21875" style="19" customWidth="1"/>
    <col min="5380" max="5380" width="15.5546875" style="19" customWidth="1"/>
    <col min="5381" max="5381" width="1.77734375" style="19" customWidth="1"/>
    <col min="5382" max="5382" width="12.77734375" style="19" customWidth="1"/>
    <col min="5383" max="5383" width="12.44140625" style="19" bestFit="1" customWidth="1"/>
    <col min="5384" max="5384" width="6.5546875" style="19" customWidth="1"/>
    <col min="5385" max="5385" width="15.21875" style="19" customWidth="1"/>
    <col min="5386" max="5386" width="9" style="19" customWidth="1"/>
    <col min="5387" max="5387" width="7" style="19" customWidth="1"/>
    <col min="5388" max="5388" width="6.21875" style="19" customWidth="1"/>
    <col min="5389" max="5632" width="9.21875" style="19"/>
    <col min="5633" max="5633" width="11.44140625" style="19" customWidth="1"/>
    <col min="5634" max="5635" width="12.21875" style="19" customWidth="1"/>
    <col min="5636" max="5636" width="15.5546875" style="19" customWidth="1"/>
    <col min="5637" max="5637" width="1.77734375" style="19" customWidth="1"/>
    <col min="5638" max="5638" width="12.77734375" style="19" customWidth="1"/>
    <col min="5639" max="5639" width="12.44140625" style="19" bestFit="1" customWidth="1"/>
    <col min="5640" max="5640" width="6.5546875" style="19" customWidth="1"/>
    <col min="5641" max="5641" width="15.21875" style="19" customWidth="1"/>
    <col min="5642" max="5642" width="9" style="19" customWidth="1"/>
    <col min="5643" max="5643" width="7" style="19" customWidth="1"/>
    <col min="5644" max="5644" width="6.21875" style="19" customWidth="1"/>
    <col min="5645" max="5888" width="9.21875" style="19"/>
    <col min="5889" max="5889" width="11.44140625" style="19" customWidth="1"/>
    <col min="5890" max="5891" width="12.21875" style="19" customWidth="1"/>
    <col min="5892" max="5892" width="15.5546875" style="19" customWidth="1"/>
    <col min="5893" max="5893" width="1.77734375" style="19" customWidth="1"/>
    <col min="5894" max="5894" width="12.77734375" style="19" customWidth="1"/>
    <col min="5895" max="5895" width="12.44140625" style="19" bestFit="1" customWidth="1"/>
    <col min="5896" max="5896" width="6.5546875" style="19" customWidth="1"/>
    <col min="5897" max="5897" width="15.21875" style="19" customWidth="1"/>
    <col min="5898" max="5898" width="9" style="19" customWidth="1"/>
    <col min="5899" max="5899" width="7" style="19" customWidth="1"/>
    <col min="5900" max="5900" width="6.21875" style="19" customWidth="1"/>
    <col min="5901" max="6144" width="9.21875" style="19"/>
    <col min="6145" max="6145" width="11.44140625" style="19" customWidth="1"/>
    <col min="6146" max="6147" width="12.21875" style="19" customWidth="1"/>
    <col min="6148" max="6148" width="15.5546875" style="19" customWidth="1"/>
    <col min="6149" max="6149" width="1.77734375" style="19" customWidth="1"/>
    <col min="6150" max="6150" width="12.77734375" style="19" customWidth="1"/>
    <col min="6151" max="6151" width="12.44140625" style="19" bestFit="1" customWidth="1"/>
    <col min="6152" max="6152" width="6.5546875" style="19" customWidth="1"/>
    <col min="6153" max="6153" width="15.21875" style="19" customWidth="1"/>
    <col min="6154" max="6154" width="9" style="19" customWidth="1"/>
    <col min="6155" max="6155" width="7" style="19" customWidth="1"/>
    <col min="6156" max="6156" width="6.21875" style="19" customWidth="1"/>
    <col min="6157" max="6400" width="9.21875" style="19"/>
    <col min="6401" max="6401" width="11.44140625" style="19" customWidth="1"/>
    <col min="6402" max="6403" width="12.21875" style="19" customWidth="1"/>
    <col min="6404" max="6404" width="15.5546875" style="19" customWidth="1"/>
    <col min="6405" max="6405" width="1.77734375" style="19" customWidth="1"/>
    <col min="6406" max="6406" width="12.77734375" style="19" customWidth="1"/>
    <col min="6407" max="6407" width="12.44140625" style="19" bestFit="1" customWidth="1"/>
    <col min="6408" max="6408" width="6.5546875" style="19" customWidth="1"/>
    <col min="6409" max="6409" width="15.21875" style="19" customWidth="1"/>
    <col min="6410" max="6410" width="9" style="19" customWidth="1"/>
    <col min="6411" max="6411" width="7" style="19" customWidth="1"/>
    <col min="6412" max="6412" width="6.21875" style="19" customWidth="1"/>
    <col min="6413" max="6656" width="9.21875" style="19"/>
    <col min="6657" max="6657" width="11.44140625" style="19" customWidth="1"/>
    <col min="6658" max="6659" width="12.21875" style="19" customWidth="1"/>
    <col min="6660" max="6660" width="15.5546875" style="19" customWidth="1"/>
    <col min="6661" max="6661" width="1.77734375" style="19" customWidth="1"/>
    <col min="6662" max="6662" width="12.77734375" style="19" customWidth="1"/>
    <col min="6663" max="6663" width="12.44140625" style="19" bestFit="1" customWidth="1"/>
    <col min="6664" max="6664" width="6.5546875" style="19" customWidth="1"/>
    <col min="6665" max="6665" width="15.21875" style="19" customWidth="1"/>
    <col min="6666" max="6666" width="9" style="19" customWidth="1"/>
    <col min="6667" max="6667" width="7" style="19" customWidth="1"/>
    <col min="6668" max="6668" width="6.21875" style="19" customWidth="1"/>
    <col min="6669" max="6912" width="9.21875" style="19"/>
    <col min="6913" max="6913" width="11.44140625" style="19" customWidth="1"/>
    <col min="6914" max="6915" width="12.21875" style="19" customWidth="1"/>
    <col min="6916" max="6916" width="15.5546875" style="19" customWidth="1"/>
    <col min="6917" max="6917" width="1.77734375" style="19" customWidth="1"/>
    <col min="6918" max="6918" width="12.77734375" style="19" customWidth="1"/>
    <col min="6919" max="6919" width="12.44140625" style="19" bestFit="1" customWidth="1"/>
    <col min="6920" max="6920" width="6.5546875" style="19" customWidth="1"/>
    <col min="6921" max="6921" width="15.21875" style="19" customWidth="1"/>
    <col min="6922" max="6922" width="9" style="19" customWidth="1"/>
    <col min="6923" max="6923" width="7" style="19" customWidth="1"/>
    <col min="6924" max="6924" width="6.21875" style="19" customWidth="1"/>
    <col min="6925" max="7168" width="9.21875" style="19"/>
    <col min="7169" max="7169" width="11.44140625" style="19" customWidth="1"/>
    <col min="7170" max="7171" width="12.21875" style="19" customWidth="1"/>
    <col min="7172" max="7172" width="15.5546875" style="19" customWidth="1"/>
    <col min="7173" max="7173" width="1.77734375" style="19" customWidth="1"/>
    <col min="7174" max="7174" width="12.77734375" style="19" customWidth="1"/>
    <col min="7175" max="7175" width="12.44140625" style="19" bestFit="1" customWidth="1"/>
    <col min="7176" max="7176" width="6.5546875" style="19" customWidth="1"/>
    <col min="7177" max="7177" width="15.21875" style="19" customWidth="1"/>
    <col min="7178" max="7178" width="9" style="19" customWidth="1"/>
    <col min="7179" max="7179" width="7" style="19" customWidth="1"/>
    <col min="7180" max="7180" width="6.21875" style="19" customWidth="1"/>
    <col min="7181" max="7424" width="9.21875" style="19"/>
    <col min="7425" max="7425" width="11.44140625" style="19" customWidth="1"/>
    <col min="7426" max="7427" width="12.21875" style="19" customWidth="1"/>
    <col min="7428" max="7428" width="15.5546875" style="19" customWidth="1"/>
    <col min="7429" max="7429" width="1.77734375" style="19" customWidth="1"/>
    <col min="7430" max="7430" width="12.77734375" style="19" customWidth="1"/>
    <col min="7431" max="7431" width="12.44140625" style="19" bestFit="1" customWidth="1"/>
    <col min="7432" max="7432" width="6.5546875" style="19" customWidth="1"/>
    <col min="7433" max="7433" width="15.21875" style="19" customWidth="1"/>
    <col min="7434" max="7434" width="9" style="19" customWidth="1"/>
    <col min="7435" max="7435" width="7" style="19" customWidth="1"/>
    <col min="7436" max="7436" width="6.21875" style="19" customWidth="1"/>
    <col min="7437" max="7680" width="9.21875" style="19"/>
    <col min="7681" max="7681" width="11.44140625" style="19" customWidth="1"/>
    <col min="7682" max="7683" width="12.21875" style="19" customWidth="1"/>
    <col min="7684" max="7684" width="15.5546875" style="19" customWidth="1"/>
    <col min="7685" max="7685" width="1.77734375" style="19" customWidth="1"/>
    <col min="7686" max="7686" width="12.77734375" style="19" customWidth="1"/>
    <col min="7687" max="7687" width="12.44140625" style="19" bestFit="1" customWidth="1"/>
    <col min="7688" max="7688" width="6.5546875" style="19" customWidth="1"/>
    <col min="7689" max="7689" width="15.21875" style="19" customWidth="1"/>
    <col min="7690" max="7690" width="9" style="19" customWidth="1"/>
    <col min="7691" max="7691" width="7" style="19" customWidth="1"/>
    <col min="7692" max="7692" width="6.21875" style="19" customWidth="1"/>
    <col min="7693" max="7936" width="9.21875" style="19"/>
    <col min="7937" max="7937" width="11.44140625" style="19" customWidth="1"/>
    <col min="7938" max="7939" width="12.21875" style="19" customWidth="1"/>
    <col min="7940" max="7940" width="15.5546875" style="19" customWidth="1"/>
    <col min="7941" max="7941" width="1.77734375" style="19" customWidth="1"/>
    <col min="7942" max="7942" width="12.77734375" style="19" customWidth="1"/>
    <col min="7943" max="7943" width="12.44140625" style="19" bestFit="1" customWidth="1"/>
    <col min="7944" max="7944" width="6.5546875" style="19" customWidth="1"/>
    <col min="7945" max="7945" width="15.21875" style="19" customWidth="1"/>
    <col min="7946" max="7946" width="9" style="19" customWidth="1"/>
    <col min="7947" max="7947" width="7" style="19" customWidth="1"/>
    <col min="7948" max="7948" width="6.21875" style="19" customWidth="1"/>
    <col min="7949" max="8192" width="9.21875" style="19"/>
    <col min="8193" max="8193" width="11.44140625" style="19" customWidth="1"/>
    <col min="8194" max="8195" width="12.21875" style="19" customWidth="1"/>
    <col min="8196" max="8196" width="15.5546875" style="19" customWidth="1"/>
    <col min="8197" max="8197" width="1.77734375" style="19" customWidth="1"/>
    <col min="8198" max="8198" width="12.77734375" style="19" customWidth="1"/>
    <col min="8199" max="8199" width="12.44140625" style="19" bestFit="1" customWidth="1"/>
    <col min="8200" max="8200" width="6.5546875" style="19" customWidth="1"/>
    <col min="8201" max="8201" width="15.21875" style="19" customWidth="1"/>
    <col min="8202" max="8202" width="9" style="19" customWidth="1"/>
    <col min="8203" max="8203" width="7" style="19" customWidth="1"/>
    <col min="8204" max="8204" width="6.21875" style="19" customWidth="1"/>
    <col min="8205" max="8448" width="9.21875" style="19"/>
    <col min="8449" max="8449" width="11.44140625" style="19" customWidth="1"/>
    <col min="8450" max="8451" width="12.21875" style="19" customWidth="1"/>
    <col min="8452" max="8452" width="15.5546875" style="19" customWidth="1"/>
    <col min="8453" max="8453" width="1.77734375" style="19" customWidth="1"/>
    <col min="8454" max="8454" width="12.77734375" style="19" customWidth="1"/>
    <col min="8455" max="8455" width="12.44140625" style="19" bestFit="1" customWidth="1"/>
    <col min="8456" max="8456" width="6.5546875" style="19" customWidth="1"/>
    <col min="8457" max="8457" width="15.21875" style="19" customWidth="1"/>
    <col min="8458" max="8458" width="9" style="19" customWidth="1"/>
    <col min="8459" max="8459" width="7" style="19" customWidth="1"/>
    <col min="8460" max="8460" width="6.21875" style="19" customWidth="1"/>
    <col min="8461" max="8704" width="9.21875" style="19"/>
    <col min="8705" max="8705" width="11.44140625" style="19" customWidth="1"/>
    <col min="8706" max="8707" width="12.21875" style="19" customWidth="1"/>
    <col min="8708" max="8708" width="15.5546875" style="19" customWidth="1"/>
    <col min="8709" max="8709" width="1.77734375" style="19" customWidth="1"/>
    <col min="8710" max="8710" width="12.77734375" style="19" customWidth="1"/>
    <col min="8711" max="8711" width="12.44140625" style="19" bestFit="1" customWidth="1"/>
    <col min="8712" max="8712" width="6.5546875" style="19" customWidth="1"/>
    <col min="8713" max="8713" width="15.21875" style="19" customWidth="1"/>
    <col min="8714" max="8714" width="9" style="19" customWidth="1"/>
    <col min="8715" max="8715" width="7" style="19" customWidth="1"/>
    <col min="8716" max="8716" width="6.21875" style="19" customWidth="1"/>
    <col min="8717" max="8960" width="9.21875" style="19"/>
    <col min="8961" max="8961" width="11.44140625" style="19" customWidth="1"/>
    <col min="8962" max="8963" width="12.21875" style="19" customWidth="1"/>
    <col min="8964" max="8964" width="15.5546875" style="19" customWidth="1"/>
    <col min="8965" max="8965" width="1.77734375" style="19" customWidth="1"/>
    <col min="8966" max="8966" width="12.77734375" style="19" customWidth="1"/>
    <col min="8967" max="8967" width="12.44140625" style="19" bestFit="1" customWidth="1"/>
    <col min="8968" max="8968" width="6.5546875" style="19" customWidth="1"/>
    <col min="8969" max="8969" width="15.21875" style="19" customWidth="1"/>
    <col min="8970" max="8970" width="9" style="19" customWidth="1"/>
    <col min="8971" max="8971" width="7" style="19" customWidth="1"/>
    <col min="8972" max="8972" width="6.21875" style="19" customWidth="1"/>
    <col min="8973" max="9216" width="9.21875" style="19"/>
    <col min="9217" max="9217" width="11.44140625" style="19" customWidth="1"/>
    <col min="9218" max="9219" width="12.21875" style="19" customWidth="1"/>
    <col min="9220" max="9220" width="15.5546875" style="19" customWidth="1"/>
    <col min="9221" max="9221" width="1.77734375" style="19" customWidth="1"/>
    <col min="9222" max="9222" width="12.77734375" style="19" customWidth="1"/>
    <col min="9223" max="9223" width="12.44140625" style="19" bestFit="1" customWidth="1"/>
    <col min="9224" max="9224" width="6.5546875" style="19" customWidth="1"/>
    <col min="9225" max="9225" width="15.21875" style="19" customWidth="1"/>
    <col min="9226" max="9226" width="9" style="19" customWidth="1"/>
    <col min="9227" max="9227" width="7" style="19" customWidth="1"/>
    <col min="9228" max="9228" width="6.21875" style="19" customWidth="1"/>
    <col min="9229" max="9472" width="9.21875" style="19"/>
    <col min="9473" max="9473" width="11.44140625" style="19" customWidth="1"/>
    <col min="9474" max="9475" width="12.21875" style="19" customWidth="1"/>
    <col min="9476" max="9476" width="15.5546875" style="19" customWidth="1"/>
    <col min="9477" max="9477" width="1.77734375" style="19" customWidth="1"/>
    <col min="9478" max="9478" width="12.77734375" style="19" customWidth="1"/>
    <col min="9479" max="9479" width="12.44140625" style="19" bestFit="1" customWidth="1"/>
    <col min="9480" max="9480" width="6.5546875" style="19" customWidth="1"/>
    <col min="9481" max="9481" width="15.21875" style="19" customWidth="1"/>
    <col min="9482" max="9482" width="9" style="19" customWidth="1"/>
    <col min="9483" max="9483" width="7" style="19" customWidth="1"/>
    <col min="9484" max="9484" width="6.21875" style="19" customWidth="1"/>
    <col min="9485" max="9728" width="9.21875" style="19"/>
    <col min="9729" max="9729" width="11.44140625" style="19" customWidth="1"/>
    <col min="9730" max="9731" width="12.21875" style="19" customWidth="1"/>
    <col min="9732" max="9732" width="15.5546875" style="19" customWidth="1"/>
    <col min="9733" max="9733" width="1.77734375" style="19" customWidth="1"/>
    <col min="9734" max="9734" width="12.77734375" style="19" customWidth="1"/>
    <col min="9735" max="9735" width="12.44140625" style="19" bestFit="1" customWidth="1"/>
    <col min="9736" max="9736" width="6.5546875" style="19" customWidth="1"/>
    <col min="9737" max="9737" width="15.21875" style="19" customWidth="1"/>
    <col min="9738" max="9738" width="9" style="19" customWidth="1"/>
    <col min="9739" max="9739" width="7" style="19" customWidth="1"/>
    <col min="9740" max="9740" width="6.21875" style="19" customWidth="1"/>
    <col min="9741" max="9984" width="9.21875" style="19"/>
    <col min="9985" max="9985" width="11.44140625" style="19" customWidth="1"/>
    <col min="9986" max="9987" width="12.21875" style="19" customWidth="1"/>
    <col min="9988" max="9988" width="15.5546875" style="19" customWidth="1"/>
    <col min="9989" max="9989" width="1.77734375" style="19" customWidth="1"/>
    <col min="9990" max="9990" width="12.77734375" style="19" customWidth="1"/>
    <col min="9991" max="9991" width="12.44140625" style="19" bestFit="1" customWidth="1"/>
    <col min="9992" max="9992" width="6.5546875" style="19" customWidth="1"/>
    <col min="9993" max="9993" width="15.21875" style="19" customWidth="1"/>
    <col min="9994" max="9994" width="9" style="19" customWidth="1"/>
    <col min="9995" max="9995" width="7" style="19" customWidth="1"/>
    <col min="9996" max="9996" width="6.21875" style="19" customWidth="1"/>
    <col min="9997" max="10240" width="9.21875" style="19"/>
    <col min="10241" max="10241" width="11.44140625" style="19" customWidth="1"/>
    <col min="10242" max="10243" width="12.21875" style="19" customWidth="1"/>
    <col min="10244" max="10244" width="15.5546875" style="19" customWidth="1"/>
    <col min="10245" max="10245" width="1.77734375" style="19" customWidth="1"/>
    <col min="10246" max="10246" width="12.77734375" style="19" customWidth="1"/>
    <col min="10247" max="10247" width="12.44140625" style="19" bestFit="1" customWidth="1"/>
    <col min="10248" max="10248" width="6.5546875" style="19" customWidth="1"/>
    <col min="10249" max="10249" width="15.21875" style="19" customWidth="1"/>
    <col min="10250" max="10250" width="9" style="19" customWidth="1"/>
    <col min="10251" max="10251" width="7" style="19" customWidth="1"/>
    <col min="10252" max="10252" width="6.21875" style="19" customWidth="1"/>
    <col min="10253" max="10496" width="9.21875" style="19"/>
    <col min="10497" max="10497" width="11.44140625" style="19" customWidth="1"/>
    <col min="10498" max="10499" width="12.21875" style="19" customWidth="1"/>
    <col min="10500" max="10500" width="15.5546875" style="19" customWidth="1"/>
    <col min="10501" max="10501" width="1.77734375" style="19" customWidth="1"/>
    <col min="10502" max="10502" width="12.77734375" style="19" customWidth="1"/>
    <col min="10503" max="10503" width="12.44140625" style="19" bestFit="1" customWidth="1"/>
    <col min="10504" max="10504" width="6.5546875" style="19" customWidth="1"/>
    <col min="10505" max="10505" width="15.21875" style="19" customWidth="1"/>
    <col min="10506" max="10506" width="9" style="19" customWidth="1"/>
    <col min="10507" max="10507" width="7" style="19" customWidth="1"/>
    <col min="10508" max="10508" width="6.21875" style="19" customWidth="1"/>
    <col min="10509" max="10752" width="9.21875" style="19"/>
    <col min="10753" max="10753" width="11.44140625" style="19" customWidth="1"/>
    <col min="10754" max="10755" width="12.21875" style="19" customWidth="1"/>
    <col min="10756" max="10756" width="15.5546875" style="19" customWidth="1"/>
    <col min="10757" max="10757" width="1.77734375" style="19" customWidth="1"/>
    <col min="10758" max="10758" width="12.77734375" style="19" customWidth="1"/>
    <col min="10759" max="10759" width="12.44140625" style="19" bestFit="1" customWidth="1"/>
    <col min="10760" max="10760" width="6.5546875" style="19" customWidth="1"/>
    <col min="10761" max="10761" width="15.21875" style="19" customWidth="1"/>
    <col min="10762" max="10762" width="9" style="19" customWidth="1"/>
    <col min="10763" max="10763" width="7" style="19" customWidth="1"/>
    <col min="10764" max="10764" width="6.21875" style="19" customWidth="1"/>
    <col min="10765" max="11008" width="9.21875" style="19"/>
    <col min="11009" max="11009" width="11.44140625" style="19" customWidth="1"/>
    <col min="11010" max="11011" width="12.21875" style="19" customWidth="1"/>
    <col min="11012" max="11012" width="15.5546875" style="19" customWidth="1"/>
    <col min="11013" max="11013" width="1.77734375" style="19" customWidth="1"/>
    <col min="11014" max="11014" width="12.77734375" style="19" customWidth="1"/>
    <col min="11015" max="11015" width="12.44140625" style="19" bestFit="1" customWidth="1"/>
    <col min="11016" max="11016" width="6.5546875" style="19" customWidth="1"/>
    <col min="11017" max="11017" width="15.21875" style="19" customWidth="1"/>
    <col min="11018" max="11018" width="9" style="19" customWidth="1"/>
    <col min="11019" max="11019" width="7" style="19" customWidth="1"/>
    <col min="11020" max="11020" width="6.21875" style="19" customWidth="1"/>
    <col min="11021" max="11264" width="9.21875" style="19"/>
    <col min="11265" max="11265" width="11.44140625" style="19" customWidth="1"/>
    <col min="11266" max="11267" width="12.21875" style="19" customWidth="1"/>
    <col min="11268" max="11268" width="15.5546875" style="19" customWidth="1"/>
    <col min="11269" max="11269" width="1.77734375" style="19" customWidth="1"/>
    <col min="11270" max="11270" width="12.77734375" style="19" customWidth="1"/>
    <col min="11271" max="11271" width="12.44140625" style="19" bestFit="1" customWidth="1"/>
    <col min="11272" max="11272" width="6.5546875" style="19" customWidth="1"/>
    <col min="11273" max="11273" width="15.21875" style="19" customWidth="1"/>
    <col min="11274" max="11274" width="9" style="19" customWidth="1"/>
    <col min="11275" max="11275" width="7" style="19" customWidth="1"/>
    <col min="11276" max="11276" width="6.21875" style="19" customWidth="1"/>
    <col min="11277" max="11520" width="9.21875" style="19"/>
    <col min="11521" max="11521" width="11.44140625" style="19" customWidth="1"/>
    <col min="11522" max="11523" width="12.21875" style="19" customWidth="1"/>
    <col min="11524" max="11524" width="15.5546875" style="19" customWidth="1"/>
    <col min="11525" max="11525" width="1.77734375" style="19" customWidth="1"/>
    <col min="11526" max="11526" width="12.77734375" style="19" customWidth="1"/>
    <col min="11527" max="11527" width="12.44140625" style="19" bestFit="1" customWidth="1"/>
    <col min="11528" max="11528" width="6.5546875" style="19" customWidth="1"/>
    <col min="11529" max="11529" width="15.21875" style="19" customWidth="1"/>
    <col min="11530" max="11530" width="9" style="19" customWidth="1"/>
    <col min="11531" max="11531" width="7" style="19" customWidth="1"/>
    <col min="11532" max="11532" width="6.21875" style="19" customWidth="1"/>
    <col min="11533" max="11776" width="9.21875" style="19"/>
    <col min="11777" max="11777" width="11.44140625" style="19" customWidth="1"/>
    <col min="11778" max="11779" width="12.21875" style="19" customWidth="1"/>
    <col min="11780" max="11780" width="15.5546875" style="19" customWidth="1"/>
    <col min="11781" max="11781" width="1.77734375" style="19" customWidth="1"/>
    <col min="11782" max="11782" width="12.77734375" style="19" customWidth="1"/>
    <col min="11783" max="11783" width="12.44140625" style="19" bestFit="1" customWidth="1"/>
    <col min="11784" max="11784" width="6.5546875" style="19" customWidth="1"/>
    <col min="11785" max="11785" width="15.21875" style="19" customWidth="1"/>
    <col min="11786" max="11786" width="9" style="19" customWidth="1"/>
    <col min="11787" max="11787" width="7" style="19" customWidth="1"/>
    <col min="11788" max="11788" width="6.21875" style="19" customWidth="1"/>
    <col min="11789" max="12032" width="9.21875" style="19"/>
    <col min="12033" max="12033" width="11.44140625" style="19" customWidth="1"/>
    <col min="12034" max="12035" width="12.21875" style="19" customWidth="1"/>
    <col min="12036" max="12036" width="15.5546875" style="19" customWidth="1"/>
    <col min="12037" max="12037" width="1.77734375" style="19" customWidth="1"/>
    <col min="12038" max="12038" width="12.77734375" style="19" customWidth="1"/>
    <col min="12039" max="12039" width="12.44140625" style="19" bestFit="1" customWidth="1"/>
    <col min="12040" max="12040" width="6.5546875" style="19" customWidth="1"/>
    <col min="12041" max="12041" width="15.21875" style="19" customWidth="1"/>
    <col min="12042" max="12042" width="9" style="19" customWidth="1"/>
    <col min="12043" max="12043" width="7" style="19" customWidth="1"/>
    <col min="12044" max="12044" width="6.21875" style="19" customWidth="1"/>
    <col min="12045" max="12288" width="9.21875" style="19"/>
    <col min="12289" max="12289" width="11.44140625" style="19" customWidth="1"/>
    <col min="12290" max="12291" width="12.21875" style="19" customWidth="1"/>
    <col min="12292" max="12292" width="15.5546875" style="19" customWidth="1"/>
    <col min="12293" max="12293" width="1.77734375" style="19" customWidth="1"/>
    <col min="12294" max="12294" width="12.77734375" style="19" customWidth="1"/>
    <col min="12295" max="12295" width="12.44140625" style="19" bestFit="1" customWidth="1"/>
    <col min="12296" max="12296" width="6.5546875" style="19" customWidth="1"/>
    <col min="12297" max="12297" width="15.21875" style="19" customWidth="1"/>
    <col min="12298" max="12298" width="9" style="19" customWidth="1"/>
    <col min="12299" max="12299" width="7" style="19" customWidth="1"/>
    <col min="12300" max="12300" width="6.21875" style="19" customWidth="1"/>
    <col min="12301" max="12544" width="9.21875" style="19"/>
    <col min="12545" max="12545" width="11.44140625" style="19" customWidth="1"/>
    <col min="12546" max="12547" width="12.21875" style="19" customWidth="1"/>
    <col min="12548" max="12548" width="15.5546875" style="19" customWidth="1"/>
    <col min="12549" max="12549" width="1.77734375" style="19" customWidth="1"/>
    <col min="12550" max="12550" width="12.77734375" style="19" customWidth="1"/>
    <col min="12551" max="12551" width="12.44140625" style="19" bestFit="1" customWidth="1"/>
    <col min="12552" max="12552" width="6.5546875" style="19" customWidth="1"/>
    <col min="12553" max="12553" width="15.21875" style="19" customWidth="1"/>
    <col min="12554" max="12554" width="9" style="19" customWidth="1"/>
    <col min="12555" max="12555" width="7" style="19" customWidth="1"/>
    <col min="12556" max="12556" width="6.21875" style="19" customWidth="1"/>
    <col min="12557" max="12800" width="9.21875" style="19"/>
    <col min="12801" max="12801" width="11.44140625" style="19" customWidth="1"/>
    <col min="12802" max="12803" width="12.21875" style="19" customWidth="1"/>
    <col min="12804" max="12804" width="15.5546875" style="19" customWidth="1"/>
    <col min="12805" max="12805" width="1.77734375" style="19" customWidth="1"/>
    <col min="12806" max="12806" width="12.77734375" style="19" customWidth="1"/>
    <col min="12807" max="12807" width="12.44140625" style="19" bestFit="1" customWidth="1"/>
    <col min="12808" max="12808" width="6.5546875" style="19" customWidth="1"/>
    <col min="12809" max="12809" width="15.21875" style="19" customWidth="1"/>
    <col min="12810" max="12810" width="9" style="19" customWidth="1"/>
    <col min="12811" max="12811" width="7" style="19" customWidth="1"/>
    <col min="12812" max="12812" width="6.21875" style="19" customWidth="1"/>
    <col min="12813" max="13056" width="9.21875" style="19"/>
    <col min="13057" max="13057" width="11.44140625" style="19" customWidth="1"/>
    <col min="13058" max="13059" width="12.21875" style="19" customWidth="1"/>
    <col min="13060" max="13060" width="15.5546875" style="19" customWidth="1"/>
    <col min="13061" max="13061" width="1.77734375" style="19" customWidth="1"/>
    <col min="13062" max="13062" width="12.77734375" style="19" customWidth="1"/>
    <col min="13063" max="13063" width="12.44140625" style="19" bestFit="1" customWidth="1"/>
    <col min="13064" max="13064" width="6.5546875" style="19" customWidth="1"/>
    <col min="13065" max="13065" width="15.21875" style="19" customWidth="1"/>
    <col min="13066" max="13066" width="9" style="19" customWidth="1"/>
    <col min="13067" max="13067" width="7" style="19" customWidth="1"/>
    <col min="13068" max="13068" width="6.21875" style="19" customWidth="1"/>
    <col min="13069" max="13312" width="9.21875" style="19"/>
    <col min="13313" max="13313" width="11.44140625" style="19" customWidth="1"/>
    <col min="13314" max="13315" width="12.21875" style="19" customWidth="1"/>
    <col min="13316" max="13316" width="15.5546875" style="19" customWidth="1"/>
    <col min="13317" max="13317" width="1.77734375" style="19" customWidth="1"/>
    <col min="13318" max="13318" width="12.77734375" style="19" customWidth="1"/>
    <col min="13319" max="13319" width="12.44140625" style="19" bestFit="1" customWidth="1"/>
    <col min="13320" max="13320" width="6.5546875" style="19" customWidth="1"/>
    <col min="13321" max="13321" width="15.21875" style="19" customWidth="1"/>
    <col min="13322" max="13322" width="9" style="19" customWidth="1"/>
    <col min="13323" max="13323" width="7" style="19" customWidth="1"/>
    <col min="13324" max="13324" width="6.21875" style="19" customWidth="1"/>
    <col min="13325" max="13568" width="9.21875" style="19"/>
    <col min="13569" max="13569" width="11.44140625" style="19" customWidth="1"/>
    <col min="13570" max="13571" width="12.21875" style="19" customWidth="1"/>
    <col min="13572" max="13572" width="15.5546875" style="19" customWidth="1"/>
    <col min="13573" max="13573" width="1.77734375" style="19" customWidth="1"/>
    <col min="13574" max="13574" width="12.77734375" style="19" customWidth="1"/>
    <col min="13575" max="13575" width="12.44140625" style="19" bestFit="1" customWidth="1"/>
    <col min="13576" max="13576" width="6.5546875" style="19" customWidth="1"/>
    <col min="13577" max="13577" width="15.21875" style="19" customWidth="1"/>
    <col min="13578" max="13578" width="9" style="19" customWidth="1"/>
    <col min="13579" max="13579" width="7" style="19" customWidth="1"/>
    <col min="13580" max="13580" width="6.21875" style="19" customWidth="1"/>
    <col min="13581" max="13824" width="9.21875" style="19"/>
    <col min="13825" max="13825" width="11.44140625" style="19" customWidth="1"/>
    <col min="13826" max="13827" width="12.21875" style="19" customWidth="1"/>
    <col min="13828" max="13828" width="15.5546875" style="19" customWidth="1"/>
    <col min="13829" max="13829" width="1.77734375" style="19" customWidth="1"/>
    <col min="13830" max="13830" width="12.77734375" style="19" customWidth="1"/>
    <col min="13831" max="13831" width="12.44140625" style="19" bestFit="1" customWidth="1"/>
    <col min="13832" max="13832" width="6.5546875" style="19" customWidth="1"/>
    <col min="13833" max="13833" width="15.21875" style="19" customWidth="1"/>
    <col min="13834" max="13834" width="9" style="19" customWidth="1"/>
    <col min="13835" max="13835" width="7" style="19" customWidth="1"/>
    <col min="13836" max="13836" width="6.21875" style="19" customWidth="1"/>
    <col min="13837" max="14080" width="9.21875" style="19"/>
    <col min="14081" max="14081" width="11.44140625" style="19" customWidth="1"/>
    <col min="14082" max="14083" width="12.21875" style="19" customWidth="1"/>
    <col min="14084" max="14084" width="15.5546875" style="19" customWidth="1"/>
    <col min="14085" max="14085" width="1.77734375" style="19" customWidth="1"/>
    <col min="14086" max="14086" width="12.77734375" style="19" customWidth="1"/>
    <col min="14087" max="14087" width="12.44140625" style="19" bestFit="1" customWidth="1"/>
    <col min="14088" max="14088" width="6.5546875" style="19" customWidth="1"/>
    <col min="14089" max="14089" width="15.21875" style="19" customWidth="1"/>
    <col min="14090" max="14090" width="9" style="19" customWidth="1"/>
    <col min="14091" max="14091" width="7" style="19" customWidth="1"/>
    <col min="14092" max="14092" width="6.21875" style="19" customWidth="1"/>
    <col min="14093" max="14336" width="9.21875" style="19"/>
    <col min="14337" max="14337" width="11.44140625" style="19" customWidth="1"/>
    <col min="14338" max="14339" width="12.21875" style="19" customWidth="1"/>
    <col min="14340" max="14340" width="15.5546875" style="19" customWidth="1"/>
    <col min="14341" max="14341" width="1.77734375" style="19" customWidth="1"/>
    <col min="14342" max="14342" width="12.77734375" style="19" customWidth="1"/>
    <col min="14343" max="14343" width="12.44140625" style="19" bestFit="1" customWidth="1"/>
    <col min="14344" max="14344" width="6.5546875" style="19" customWidth="1"/>
    <col min="14345" max="14345" width="15.21875" style="19" customWidth="1"/>
    <col min="14346" max="14346" width="9" style="19" customWidth="1"/>
    <col min="14347" max="14347" width="7" style="19" customWidth="1"/>
    <col min="14348" max="14348" width="6.21875" style="19" customWidth="1"/>
    <col min="14349" max="14592" width="9.21875" style="19"/>
    <col min="14593" max="14593" width="11.44140625" style="19" customWidth="1"/>
    <col min="14594" max="14595" width="12.21875" style="19" customWidth="1"/>
    <col min="14596" max="14596" width="15.5546875" style="19" customWidth="1"/>
    <col min="14597" max="14597" width="1.77734375" style="19" customWidth="1"/>
    <col min="14598" max="14598" width="12.77734375" style="19" customWidth="1"/>
    <col min="14599" max="14599" width="12.44140625" style="19" bestFit="1" customWidth="1"/>
    <col min="14600" max="14600" width="6.5546875" style="19" customWidth="1"/>
    <col min="14601" max="14601" width="15.21875" style="19" customWidth="1"/>
    <col min="14602" max="14602" width="9" style="19" customWidth="1"/>
    <col min="14603" max="14603" width="7" style="19" customWidth="1"/>
    <col min="14604" max="14604" width="6.21875" style="19" customWidth="1"/>
    <col min="14605" max="14848" width="9.21875" style="19"/>
    <col min="14849" max="14849" width="11.44140625" style="19" customWidth="1"/>
    <col min="14850" max="14851" width="12.21875" style="19" customWidth="1"/>
    <col min="14852" max="14852" width="15.5546875" style="19" customWidth="1"/>
    <col min="14853" max="14853" width="1.77734375" style="19" customWidth="1"/>
    <col min="14854" max="14854" width="12.77734375" style="19" customWidth="1"/>
    <col min="14855" max="14855" width="12.44140625" style="19" bestFit="1" customWidth="1"/>
    <col min="14856" max="14856" width="6.5546875" style="19" customWidth="1"/>
    <col min="14857" max="14857" width="15.21875" style="19" customWidth="1"/>
    <col min="14858" max="14858" width="9" style="19" customWidth="1"/>
    <col min="14859" max="14859" width="7" style="19" customWidth="1"/>
    <col min="14860" max="14860" width="6.21875" style="19" customWidth="1"/>
    <col min="14861" max="15104" width="9.21875" style="19"/>
    <col min="15105" max="15105" width="11.44140625" style="19" customWidth="1"/>
    <col min="15106" max="15107" width="12.21875" style="19" customWidth="1"/>
    <col min="15108" max="15108" width="15.5546875" style="19" customWidth="1"/>
    <col min="15109" max="15109" width="1.77734375" style="19" customWidth="1"/>
    <col min="15110" max="15110" width="12.77734375" style="19" customWidth="1"/>
    <col min="15111" max="15111" width="12.44140625" style="19" bestFit="1" customWidth="1"/>
    <col min="15112" max="15112" width="6.5546875" style="19" customWidth="1"/>
    <col min="15113" max="15113" width="15.21875" style="19" customWidth="1"/>
    <col min="15114" max="15114" width="9" style="19" customWidth="1"/>
    <col min="15115" max="15115" width="7" style="19" customWidth="1"/>
    <col min="15116" max="15116" width="6.21875" style="19" customWidth="1"/>
    <col min="15117" max="15360" width="9.21875" style="19"/>
    <col min="15361" max="15361" width="11.44140625" style="19" customWidth="1"/>
    <col min="15362" max="15363" width="12.21875" style="19" customWidth="1"/>
    <col min="15364" max="15364" width="15.5546875" style="19" customWidth="1"/>
    <col min="15365" max="15365" width="1.77734375" style="19" customWidth="1"/>
    <col min="15366" max="15366" width="12.77734375" style="19" customWidth="1"/>
    <col min="15367" max="15367" width="12.44140625" style="19" bestFit="1" customWidth="1"/>
    <col min="15368" max="15368" width="6.5546875" style="19" customWidth="1"/>
    <col min="15369" max="15369" width="15.21875" style="19" customWidth="1"/>
    <col min="15370" max="15370" width="9" style="19" customWidth="1"/>
    <col min="15371" max="15371" width="7" style="19" customWidth="1"/>
    <col min="15372" max="15372" width="6.21875" style="19" customWidth="1"/>
    <col min="15373" max="15616" width="9.21875" style="19"/>
    <col min="15617" max="15617" width="11.44140625" style="19" customWidth="1"/>
    <col min="15618" max="15619" width="12.21875" style="19" customWidth="1"/>
    <col min="15620" max="15620" width="15.5546875" style="19" customWidth="1"/>
    <col min="15621" max="15621" width="1.77734375" style="19" customWidth="1"/>
    <col min="15622" max="15622" width="12.77734375" style="19" customWidth="1"/>
    <col min="15623" max="15623" width="12.44140625" style="19" bestFit="1" customWidth="1"/>
    <col min="15624" max="15624" width="6.5546875" style="19" customWidth="1"/>
    <col min="15625" max="15625" width="15.21875" style="19" customWidth="1"/>
    <col min="15626" max="15626" width="9" style="19" customWidth="1"/>
    <col min="15627" max="15627" width="7" style="19" customWidth="1"/>
    <col min="15628" max="15628" width="6.21875" style="19" customWidth="1"/>
    <col min="15629" max="15872" width="9.21875" style="19"/>
    <col min="15873" max="15873" width="11.44140625" style="19" customWidth="1"/>
    <col min="15874" max="15875" width="12.21875" style="19" customWidth="1"/>
    <col min="15876" max="15876" width="15.5546875" style="19" customWidth="1"/>
    <col min="15877" max="15877" width="1.77734375" style="19" customWidth="1"/>
    <col min="15878" max="15878" width="12.77734375" style="19" customWidth="1"/>
    <col min="15879" max="15879" width="12.44140625" style="19" bestFit="1" customWidth="1"/>
    <col min="15880" max="15880" width="6.5546875" style="19" customWidth="1"/>
    <col min="15881" max="15881" width="15.21875" style="19" customWidth="1"/>
    <col min="15882" max="15882" width="9" style="19" customWidth="1"/>
    <col min="15883" max="15883" width="7" style="19" customWidth="1"/>
    <col min="15884" max="15884" width="6.21875" style="19" customWidth="1"/>
    <col min="15885" max="16128" width="9.21875" style="19"/>
    <col min="16129" max="16129" width="11.44140625" style="19" customWidth="1"/>
    <col min="16130" max="16131" width="12.21875" style="19" customWidth="1"/>
    <col min="16132" max="16132" width="15.5546875" style="19" customWidth="1"/>
    <col min="16133" max="16133" width="1.77734375" style="19" customWidth="1"/>
    <col min="16134" max="16134" width="12.77734375" style="19" customWidth="1"/>
    <col min="16135" max="16135" width="12.44140625" style="19" bestFit="1" customWidth="1"/>
    <col min="16136" max="16136" width="6.5546875" style="19" customWidth="1"/>
    <col min="16137" max="16137" width="15.21875" style="19" customWidth="1"/>
    <col min="16138" max="16138" width="9" style="19" customWidth="1"/>
    <col min="16139" max="16139" width="7" style="19" customWidth="1"/>
    <col min="16140" max="16140" width="6.21875" style="19" customWidth="1"/>
    <col min="16141" max="16384" width="9.21875" style="19"/>
  </cols>
  <sheetData>
    <row r="1" spans="1:53" s="21" customFormat="1" ht="12.6" customHeight="1">
      <c r="M1" s="29"/>
      <c r="N1" s="29"/>
    </row>
    <row r="2" spans="1:53" s="14" customFormat="1" ht="60" customHeight="1">
      <c r="A2" s="12"/>
      <c r="B2" s="16"/>
      <c r="C2" s="39"/>
      <c r="D2" s="39"/>
      <c r="E2" s="39"/>
      <c r="F2" s="564" t="s">
        <v>0</v>
      </c>
      <c r="G2" s="565"/>
      <c r="H2" s="565"/>
      <c r="I2" s="565"/>
      <c r="J2" s="17"/>
      <c r="K2" s="40" t="s">
        <v>195</v>
      </c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</row>
    <row r="3" spans="1:53" s="12" customFormat="1" ht="6.6" customHeight="1">
      <c r="B3" s="13"/>
      <c r="C3" s="566"/>
      <c r="D3" s="566"/>
      <c r="E3" s="566"/>
      <c r="F3" s="566"/>
      <c r="G3" s="566"/>
      <c r="H3" s="566"/>
      <c r="I3" s="566"/>
      <c r="J3" s="566"/>
      <c r="K3" s="13"/>
      <c r="L3" s="13"/>
    </row>
    <row r="4" spans="1:53" ht="18.75" customHeight="1">
      <c r="B4" s="425" t="s">
        <v>61</v>
      </c>
      <c r="C4" s="426"/>
      <c r="D4" s="426"/>
      <c r="E4" s="427"/>
      <c r="F4" s="19"/>
      <c r="G4" s="380" t="s">
        <v>62</v>
      </c>
      <c r="H4" s="381"/>
      <c r="I4" s="567">
        <f ca="1">NOW()</f>
        <v>45980.639491550923</v>
      </c>
      <c r="J4" s="568"/>
      <c r="K4" s="569"/>
      <c r="P4" s="105" t="s">
        <v>101</v>
      </c>
      <c r="Q4" s="105" t="s">
        <v>59</v>
      </c>
      <c r="R4" s="105" t="s">
        <v>59</v>
      </c>
    </row>
    <row r="5" spans="1:53" ht="25.05" customHeight="1">
      <c r="B5" s="136" t="s">
        <v>64</v>
      </c>
      <c r="C5" s="92" t="s">
        <v>65</v>
      </c>
      <c r="D5" s="119" t="s">
        <v>66</v>
      </c>
      <c r="E5" s="137" t="s">
        <v>131</v>
      </c>
      <c r="F5" s="19"/>
      <c r="G5" s="570" t="s">
        <v>67</v>
      </c>
      <c r="H5" s="571"/>
      <c r="I5" s="572" t="s">
        <v>101</v>
      </c>
      <c r="J5" s="573"/>
      <c r="K5" s="574"/>
      <c r="P5" s="105" t="s">
        <v>95</v>
      </c>
      <c r="Q5" s="105" t="s">
        <v>69</v>
      </c>
      <c r="R5" s="105" t="s">
        <v>70</v>
      </c>
      <c r="T5" s="21"/>
      <c r="U5" s="21"/>
    </row>
    <row r="6" spans="1:53" ht="15.75" customHeight="1">
      <c r="B6" s="208">
        <v>1000</v>
      </c>
      <c r="C6" s="53">
        <v>0</v>
      </c>
      <c r="D6" s="53">
        <v>0</v>
      </c>
      <c r="E6" s="209">
        <f t="shared" ref="E6:E12" si="0">(C6*B6) + (D6*B6)</f>
        <v>0</v>
      </c>
      <c r="F6" s="19"/>
      <c r="G6" s="472" t="str">
        <f>VLOOKUP($I$5,$P$4:$R$10,2,FALSE)</f>
        <v xml:space="preserve"> </v>
      </c>
      <c r="H6" s="473"/>
      <c r="I6" s="474"/>
      <c r="J6" s="473" t="str">
        <f>VLOOKUP($I$5,$P$4:$R$10,3,FALSE)</f>
        <v xml:space="preserve"> </v>
      </c>
      <c r="K6" s="474"/>
      <c r="P6" s="105" t="s">
        <v>96</v>
      </c>
      <c r="Q6" s="105" t="s">
        <v>102</v>
      </c>
      <c r="R6" s="105" t="s">
        <v>59</v>
      </c>
      <c r="T6" s="205"/>
      <c r="U6" s="21"/>
    </row>
    <row r="7" spans="1:53" ht="15.75" customHeight="1">
      <c r="B7" s="208">
        <v>2000</v>
      </c>
      <c r="C7" s="53">
        <v>1</v>
      </c>
      <c r="D7" s="53">
        <v>0</v>
      </c>
      <c r="E7" s="209">
        <f t="shared" si="0"/>
        <v>2000</v>
      </c>
      <c r="F7" s="19"/>
      <c r="G7" s="475"/>
      <c r="H7" s="476"/>
      <c r="I7" s="477"/>
      <c r="J7" s="476"/>
      <c r="K7" s="477"/>
      <c r="P7" s="105" t="s">
        <v>97</v>
      </c>
      <c r="Q7" s="105" t="s">
        <v>69</v>
      </c>
      <c r="R7" s="105" t="s">
        <v>70</v>
      </c>
      <c r="T7" s="205"/>
      <c r="U7" s="21"/>
    </row>
    <row r="8" spans="1:53" ht="15.75" customHeight="1">
      <c r="B8" s="208">
        <v>5000</v>
      </c>
      <c r="C8" s="53">
        <v>0</v>
      </c>
      <c r="D8" s="53">
        <v>0</v>
      </c>
      <c r="E8" s="209">
        <f t="shared" si="0"/>
        <v>0</v>
      </c>
      <c r="F8" s="19"/>
      <c r="G8" s="58"/>
      <c r="H8" s="80"/>
      <c r="I8" s="59"/>
      <c r="J8" s="80"/>
      <c r="K8" s="59"/>
      <c r="P8" s="105" t="s">
        <v>99</v>
      </c>
      <c r="Q8" s="105" t="s">
        <v>69</v>
      </c>
      <c r="R8" s="105" t="s">
        <v>70</v>
      </c>
      <c r="T8" s="205"/>
      <c r="U8" s="21"/>
    </row>
    <row r="9" spans="1:53" ht="15.75" customHeight="1">
      <c r="B9" s="208">
        <v>10000</v>
      </c>
      <c r="C9" s="53">
        <v>0</v>
      </c>
      <c r="D9" s="53">
        <v>0</v>
      </c>
      <c r="E9" s="209">
        <f t="shared" si="0"/>
        <v>0</v>
      </c>
      <c r="F9" s="19"/>
      <c r="G9" s="58"/>
      <c r="H9" s="80"/>
      <c r="I9" s="59"/>
      <c r="J9" s="80"/>
      <c r="K9" s="59"/>
      <c r="P9" s="105" t="s">
        <v>100</v>
      </c>
      <c r="Q9" s="105" t="s">
        <v>102</v>
      </c>
      <c r="R9" s="105" t="s">
        <v>59</v>
      </c>
      <c r="T9" s="205"/>
      <c r="U9" s="21"/>
    </row>
    <row r="10" spans="1:53" ht="15.75" customHeight="1">
      <c r="B10" s="208">
        <v>20000</v>
      </c>
      <c r="C10" s="53">
        <v>0</v>
      </c>
      <c r="D10" s="53">
        <v>1</v>
      </c>
      <c r="E10" s="209">
        <f t="shared" si="0"/>
        <v>20000</v>
      </c>
      <c r="F10" s="19"/>
      <c r="G10" s="58"/>
      <c r="H10" s="80"/>
      <c r="I10" s="59"/>
      <c r="J10" s="80"/>
      <c r="K10" s="59"/>
      <c r="T10" s="205"/>
      <c r="U10" s="21"/>
    </row>
    <row r="11" spans="1:53" ht="15.75" customHeight="1">
      <c r="B11" s="208">
        <v>50000</v>
      </c>
      <c r="C11" s="53">
        <v>0</v>
      </c>
      <c r="D11" s="53">
        <v>1</v>
      </c>
      <c r="E11" s="209">
        <f t="shared" si="0"/>
        <v>50000</v>
      </c>
      <c r="F11" s="19"/>
      <c r="G11" s="58"/>
      <c r="H11" s="80"/>
      <c r="I11" s="59"/>
      <c r="J11" s="80"/>
      <c r="K11" s="59"/>
      <c r="T11" s="205"/>
      <c r="U11" s="21"/>
    </row>
    <row r="12" spans="1:53" ht="15.75" customHeight="1">
      <c r="B12" s="208">
        <v>100000</v>
      </c>
      <c r="C12" s="53">
        <v>0</v>
      </c>
      <c r="D12" s="53">
        <v>0</v>
      </c>
      <c r="E12" s="209">
        <f t="shared" si="0"/>
        <v>0</v>
      </c>
      <c r="F12" s="19"/>
      <c r="G12" s="58"/>
      <c r="H12" s="80"/>
      <c r="I12" s="59"/>
      <c r="J12" s="80"/>
      <c r="K12" s="59"/>
      <c r="T12" s="205"/>
      <c r="U12" s="21"/>
    </row>
    <row r="13" spans="1:53" s="22" customFormat="1" ht="18.75" customHeight="1">
      <c r="B13" s="390" t="s">
        <v>71</v>
      </c>
      <c r="C13" s="390"/>
      <c r="D13" s="391"/>
      <c r="E13" s="208">
        <f>SUM(E6:E12)</f>
        <v>72000</v>
      </c>
      <c r="G13" s="60"/>
      <c r="H13" s="61"/>
      <c r="I13" s="62"/>
      <c r="J13" s="61"/>
      <c r="K13" s="62"/>
      <c r="L13" s="23"/>
      <c r="M13" s="23"/>
      <c r="T13" s="86"/>
      <c r="U13" s="86"/>
    </row>
    <row r="14" spans="1:53" ht="5.0999999999999996" customHeight="1">
      <c r="B14" s="19"/>
      <c r="C14" s="19"/>
      <c r="D14" s="19"/>
      <c r="E14" s="19"/>
      <c r="F14" s="19"/>
      <c r="G14" s="106"/>
      <c r="H14" s="19"/>
      <c r="I14" s="19"/>
      <c r="J14" s="19"/>
      <c r="K14" s="19"/>
    </row>
    <row r="15" spans="1:53" ht="25.05" customHeight="1">
      <c r="B15" s="140" t="s">
        <v>72</v>
      </c>
      <c r="C15" s="92" t="s">
        <v>65</v>
      </c>
      <c r="D15" s="119" t="s">
        <v>66</v>
      </c>
      <c r="E15" s="142" t="s">
        <v>131</v>
      </c>
      <c r="F15" s="19"/>
      <c r="G15" s="412" t="s">
        <v>73</v>
      </c>
      <c r="H15" s="412"/>
      <c r="I15" s="412"/>
      <c r="J15" s="412"/>
      <c r="K15" s="412"/>
    </row>
    <row r="16" spans="1:53" ht="15.75" customHeight="1">
      <c r="B16" s="208">
        <v>50</v>
      </c>
      <c r="C16" s="53">
        <v>0</v>
      </c>
      <c r="D16" s="53">
        <v>0</v>
      </c>
      <c r="E16" s="209">
        <f>(C16*B16) + (D16*B16)</f>
        <v>0</v>
      </c>
      <c r="F16" s="19"/>
      <c r="G16" s="396" t="s">
        <v>74</v>
      </c>
      <c r="H16" s="396"/>
      <c r="I16" s="396"/>
      <c r="J16" s="576">
        <f>+E23</f>
        <v>73500</v>
      </c>
      <c r="K16" s="576"/>
      <c r="S16" s="205"/>
    </row>
    <row r="17" spans="2:19" ht="15.75" customHeight="1">
      <c r="B17" s="208">
        <v>100</v>
      </c>
      <c r="C17" s="53">
        <v>0</v>
      </c>
      <c r="D17" s="53">
        <v>0</v>
      </c>
      <c r="E17" s="209">
        <f>(C17*B17) + (D17*B17)</f>
        <v>0</v>
      </c>
      <c r="F17" s="19"/>
      <c r="G17" s="396" t="s">
        <v>75</v>
      </c>
      <c r="H17" s="396"/>
      <c r="I17" s="396"/>
      <c r="J17" s="575">
        <v>5000</v>
      </c>
      <c r="K17" s="575">
        <v>250</v>
      </c>
      <c r="S17" s="205"/>
    </row>
    <row r="18" spans="2:19" ht="15.75" customHeight="1">
      <c r="B18" s="208">
        <v>200</v>
      </c>
      <c r="C18" s="53">
        <v>0</v>
      </c>
      <c r="D18" s="53">
        <v>0</v>
      </c>
      <c r="E18" s="209">
        <f>(C18*B18) + (D18*B18)</f>
        <v>0</v>
      </c>
      <c r="F18" s="19"/>
      <c r="G18" s="396" t="s">
        <v>76</v>
      </c>
      <c r="H18" s="396"/>
      <c r="I18" s="396"/>
      <c r="J18" s="576">
        <f>+J16-J17</f>
        <v>68500</v>
      </c>
      <c r="K18" s="576"/>
      <c r="S18" s="205"/>
    </row>
    <row r="19" spans="2:19" ht="15.75" customHeight="1">
      <c r="B19" s="208">
        <v>500</v>
      </c>
      <c r="C19" s="53">
        <v>3</v>
      </c>
      <c r="D19" s="53">
        <v>0</v>
      </c>
      <c r="E19" s="209">
        <f>(C19*B19) + (D19*B19)</f>
        <v>1500</v>
      </c>
      <c r="F19" s="19"/>
      <c r="G19" s="400" t="s">
        <v>77</v>
      </c>
      <c r="H19" s="401"/>
      <c r="I19" s="68" t="s">
        <v>119</v>
      </c>
      <c r="J19" s="69"/>
      <c r="K19" s="70"/>
      <c r="S19" s="205"/>
    </row>
    <row r="20" spans="2:19" ht="15.75" customHeight="1">
      <c r="B20" s="208">
        <v>1000</v>
      </c>
      <c r="C20" s="53">
        <v>0</v>
      </c>
      <c r="D20" s="53">
        <v>0</v>
      </c>
      <c r="E20" s="209">
        <f>(C20*B20) + (D20*B20)</f>
        <v>0</v>
      </c>
      <c r="F20" s="19"/>
      <c r="G20" s="403"/>
      <c r="H20" s="404"/>
      <c r="I20" s="71"/>
      <c r="J20" s="71"/>
      <c r="K20" s="72"/>
    </row>
    <row r="21" spans="2:19" s="22" customFormat="1" ht="18.75" customHeight="1">
      <c r="B21" s="390" t="s">
        <v>78</v>
      </c>
      <c r="C21" s="390"/>
      <c r="D21" s="391"/>
      <c r="E21" s="208">
        <f>SUM(E16:E20)</f>
        <v>1500</v>
      </c>
      <c r="G21" s="73"/>
      <c r="H21" s="71"/>
      <c r="I21" s="71"/>
      <c r="J21" s="71"/>
      <c r="K21" s="72"/>
      <c r="L21" s="23"/>
      <c r="M21" s="23"/>
    </row>
    <row r="22" spans="2:19" ht="5.0999999999999996" customHeight="1">
      <c r="B22" s="19"/>
      <c r="C22" s="19"/>
      <c r="D22" s="19"/>
      <c r="E22" s="19"/>
      <c r="F22" s="19"/>
      <c r="G22" s="73"/>
      <c r="H22" s="71"/>
      <c r="I22" s="71"/>
      <c r="J22" s="71"/>
      <c r="K22" s="72"/>
    </row>
    <row r="23" spans="2:19" ht="18.75" customHeight="1">
      <c r="B23" s="433" t="s">
        <v>79</v>
      </c>
      <c r="C23" s="434"/>
      <c r="D23" s="435"/>
      <c r="E23" s="211">
        <f>E13+E21</f>
        <v>73500</v>
      </c>
      <c r="F23" s="19"/>
      <c r="G23" s="75"/>
      <c r="H23" s="76"/>
      <c r="I23" s="395"/>
      <c r="J23" s="395"/>
      <c r="K23" s="77"/>
    </row>
    <row r="24" spans="2:19" ht="5.0999999999999996" customHeight="1">
      <c r="B24" s="19"/>
      <c r="C24" s="19"/>
      <c r="D24" s="19"/>
      <c r="E24" s="19"/>
      <c r="F24" s="19"/>
      <c r="G24" s="106"/>
      <c r="H24" s="19"/>
      <c r="I24" s="19"/>
      <c r="J24" s="19"/>
      <c r="K24" s="19"/>
    </row>
    <row r="25" spans="2:19" s="20" customFormat="1" ht="18.75" customHeight="1">
      <c r="B25" s="365" t="s">
        <v>198</v>
      </c>
      <c r="C25" s="366"/>
      <c r="D25" s="366"/>
      <c r="E25" s="366"/>
      <c r="F25" s="366"/>
      <c r="G25" s="366"/>
      <c r="H25" s="366"/>
      <c r="I25" s="366"/>
      <c r="J25" s="366"/>
      <c r="K25" s="367"/>
    </row>
    <row r="26" spans="2:19" s="20" customFormat="1" ht="16.5" customHeight="1">
      <c r="B26" s="417" t="s">
        <v>80</v>
      </c>
      <c r="C26" s="418"/>
      <c r="D26" s="577"/>
      <c r="E26" s="125" t="s">
        <v>81</v>
      </c>
      <c r="F26" s="418" t="s">
        <v>23</v>
      </c>
      <c r="G26" s="418"/>
      <c r="H26" s="418" t="s">
        <v>76</v>
      </c>
      <c r="I26" s="418"/>
      <c r="J26" s="418" t="s">
        <v>77</v>
      </c>
      <c r="K26" s="419"/>
    </row>
    <row r="27" spans="2:19" s="20" customFormat="1" ht="15.75" customHeight="1">
      <c r="B27" s="354" t="s">
        <v>85</v>
      </c>
      <c r="C27" s="354"/>
      <c r="D27" s="355"/>
      <c r="E27" s="84">
        <v>100</v>
      </c>
      <c r="F27" s="371">
        <v>0</v>
      </c>
      <c r="G27" s="371"/>
      <c r="H27" s="372">
        <f>+E27-F27</f>
        <v>100</v>
      </c>
      <c r="I27" s="372"/>
      <c r="J27" s="357" t="str">
        <f>IF(H27&lt;&gt;0,"Explicar","")</f>
        <v>Explicar</v>
      </c>
      <c r="K27" s="357"/>
    </row>
    <row r="28" spans="2:19" s="20" customFormat="1" ht="10.050000000000001" customHeight="1">
      <c r="B28" s="206"/>
      <c r="C28" s="206"/>
      <c r="D28" s="206"/>
      <c r="E28" s="29"/>
      <c r="F28" s="29"/>
      <c r="G28" s="30"/>
      <c r="H28" s="30"/>
      <c r="I28" s="30"/>
      <c r="J28" s="30"/>
      <c r="K28" s="30"/>
    </row>
    <row r="29" spans="2:19" ht="18.75" customHeight="1">
      <c r="B29" s="351" t="s">
        <v>86</v>
      </c>
      <c r="C29" s="352"/>
      <c r="D29" s="352"/>
      <c r="E29" s="352"/>
      <c r="F29" s="352"/>
      <c r="G29" s="352"/>
      <c r="H29" s="352"/>
      <c r="I29" s="352"/>
      <c r="J29" s="352"/>
      <c r="K29" s="353"/>
    </row>
    <row r="30" spans="2:19" ht="16.5" customHeight="1">
      <c r="B30" s="358" t="s">
        <v>87</v>
      </c>
      <c r="C30" s="359"/>
      <c r="D30" s="423"/>
      <c r="E30" s="49" t="s">
        <v>81</v>
      </c>
      <c r="F30" s="359" t="s">
        <v>23</v>
      </c>
      <c r="G30" s="359"/>
      <c r="H30" s="482" t="s">
        <v>76</v>
      </c>
      <c r="I30" s="483"/>
      <c r="J30" s="359" t="s">
        <v>77</v>
      </c>
      <c r="K30" s="424"/>
    </row>
    <row r="31" spans="2:19" ht="15.75" customHeight="1">
      <c r="B31" s="354" t="s">
        <v>191</v>
      </c>
      <c r="C31" s="354"/>
      <c r="D31" s="355"/>
      <c r="E31" s="152">
        <v>5</v>
      </c>
      <c r="F31" s="484">
        <v>0</v>
      </c>
      <c r="G31" s="484"/>
      <c r="H31" s="485">
        <f>+E31-F31</f>
        <v>5</v>
      </c>
      <c r="I31" s="485"/>
      <c r="J31" s="357" t="str">
        <f>IF(H31&lt;&gt;0,"Explicar","")</f>
        <v>Explicar</v>
      </c>
      <c r="K31" s="357"/>
    </row>
    <row r="32" spans="2:19" ht="15.75" customHeight="1">
      <c r="B32" s="354" t="s">
        <v>105</v>
      </c>
      <c r="C32" s="354"/>
      <c r="D32" s="355"/>
      <c r="E32" s="212">
        <v>0</v>
      </c>
      <c r="F32" s="484">
        <v>0</v>
      </c>
      <c r="G32" s="484"/>
      <c r="H32" s="485">
        <f>+E32-F32</f>
        <v>0</v>
      </c>
      <c r="I32" s="485"/>
      <c r="J32" s="357" t="str">
        <f>IF(H32&lt;&gt;0,"Explicar","")</f>
        <v/>
      </c>
      <c r="K32" s="357"/>
    </row>
    <row r="33" spans="2:39" ht="15.75" customHeight="1">
      <c r="B33" s="354" t="s">
        <v>105</v>
      </c>
      <c r="C33" s="354"/>
      <c r="D33" s="355"/>
      <c r="E33" s="212">
        <v>0</v>
      </c>
      <c r="F33" s="484">
        <v>0</v>
      </c>
      <c r="G33" s="484"/>
      <c r="H33" s="485">
        <f>+E33-F33</f>
        <v>0</v>
      </c>
      <c r="I33" s="485"/>
      <c r="J33" s="357" t="str">
        <f>IF(H33&lt;&gt;0,"Explicar","")</f>
        <v/>
      </c>
      <c r="K33" s="357"/>
    </row>
    <row r="34" spans="2:39" ht="5.0999999999999996" customHeight="1">
      <c r="B34" s="19"/>
      <c r="C34" s="19"/>
      <c r="D34" s="19"/>
      <c r="E34" s="19"/>
      <c r="F34" s="19"/>
      <c r="G34" s="106"/>
      <c r="H34" s="19"/>
      <c r="I34" s="19"/>
      <c r="J34" s="19"/>
      <c r="K34" s="19"/>
    </row>
    <row r="35" spans="2:39" ht="18.75" customHeight="1">
      <c r="B35" s="351" t="s">
        <v>106</v>
      </c>
      <c r="C35" s="352"/>
      <c r="D35" s="352"/>
      <c r="E35" s="352"/>
      <c r="F35" s="352"/>
      <c r="G35" s="352"/>
      <c r="H35" s="352"/>
      <c r="I35" s="352"/>
      <c r="J35" s="352"/>
      <c r="K35" s="353"/>
    </row>
    <row r="36" spans="2:39" ht="16.5" customHeight="1">
      <c r="B36" s="358" t="s">
        <v>107</v>
      </c>
      <c r="C36" s="359"/>
      <c r="D36" s="423"/>
      <c r="E36" s="49" t="s">
        <v>23</v>
      </c>
      <c r="F36" s="360" t="s">
        <v>189</v>
      </c>
      <c r="G36" s="361"/>
      <c r="H36" s="361"/>
      <c r="I36" s="361"/>
      <c r="J36" s="361"/>
      <c r="K36" s="362"/>
    </row>
    <row r="37" spans="2:39" ht="15.75" customHeight="1">
      <c r="B37" s="332" t="s">
        <v>60</v>
      </c>
      <c r="C37" s="332"/>
      <c r="D37" s="333"/>
      <c r="E37" s="212">
        <v>89</v>
      </c>
      <c r="F37" s="363"/>
      <c r="G37" s="363"/>
      <c r="H37" s="363"/>
      <c r="I37" s="363"/>
      <c r="J37" s="363"/>
      <c r="K37" s="363"/>
    </row>
    <row r="38" spans="2:39" ht="15.75" customHeight="1">
      <c r="B38" s="332" t="s">
        <v>197</v>
      </c>
      <c r="C38" s="332"/>
      <c r="D38" s="333"/>
      <c r="E38" s="212">
        <v>0</v>
      </c>
      <c r="F38" s="363"/>
      <c r="G38" s="363"/>
      <c r="H38" s="363"/>
      <c r="I38" s="363"/>
      <c r="J38" s="363"/>
      <c r="K38" s="363"/>
    </row>
    <row r="39" spans="2:39" s="35" customFormat="1" ht="15.75" customHeight="1">
      <c r="B39" s="354" t="s">
        <v>105</v>
      </c>
      <c r="C39" s="354"/>
      <c r="D39" s="355"/>
      <c r="E39" s="212">
        <v>0</v>
      </c>
      <c r="F39" s="496"/>
      <c r="G39" s="496"/>
      <c r="H39" s="496"/>
      <c r="I39" s="496"/>
      <c r="J39" s="496"/>
      <c r="K39" s="496"/>
      <c r="L39" s="34"/>
      <c r="M39" s="34"/>
    </row>
    <row r="40" spans="2:39" ht="15.75" customHeight="1">
      <c r="B40" s="354" t="s">
        <v>105</v>
      </c>
      <c r="C40" s="354"/>
      <c r="D40" s="355"/>
      <c r="E40" s="212">
        <v>0</v>
      </c>
      <c r="F40" s="363"/>
      <c r="G40" s="363"/>
      <c r="H40" s="363"/>
      <c r="I40" s="363"/>
      <c r="J40" s="363"/>
      <c r="K40" s="363"/>
    </row>
    <row r="41" spans="2:39" ht="5.0999999999999996" customHeight="1">
      <c r="B41" s="19"/>
      <c r="C41" s="19"/>
      <c r="D41" s="19"/>
      <c r="E41" s="19"/>
      <c r="F41" s="19"/>
      <c r="G41" s="106"/>
      <c r="H41" s="19"/>
      <c r="I41" s="19"/>
      <c r="J41" s="19"/>
      <c r="K41" s="19"/>
    </row>
    <row r="42" spans="2:39" s="36" customFormat="1" ht="18.75" customHeight="1">
      <c r="B42" s="351" t="s">
        <v>88</v>
      </c>
      <c r="C42" s="352"/>
      <c r="D42" s="352"/>
      <c r="E42" s="352"/>
      <c r="F42" s="352"/>
      <c r="G42" s="352"/>
      <c r="H42" s="352"/>
      <c r="I42" s="352"/>
      <c r="J42" s="352"/>
      <c r="K42" s="353"/>
      <c r="L42" s="34"/>
      <c r="M42" s="34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</row>
    <row r="43" spans="2:39" s="36" customFormat="1" ht="25.95" customHeight="1">
      <c r="B43" s="358" t="s">
        <v>89</v>
      </c>
      <c r="C43" s="359"/>
      <c r="D43" s="423"/>
      <c r="E43" s="360" t="s">
        <v>132</v>
      </c>
      <c r="F43" s="361"/>
      <c r="G43" s="436"/>
      <c r="H43" s="91" t="s">
        <v>23</v>
      </c>
      <c r="I43" s="49" t="s">
        <v>76</v>
      </c>
      <c r="J43" s="360" t="s">
        <v>109</v>
      </c>
      <c r="K43" s="362"/>
      <c r="L43" s="34"/>
      <c r="M43" s="34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</row>
    <row r="44" spans="2:39" s="36" customFormat="1" ht="15.75" customHeight="1">
      <c r="B44" s="414" t="s">
        <v>133</v>
      </c>
      <c r="C44" s="414"/>
      <c r="D44" s="414"/>
      <c r="E44" s="578">
        <v>0</v>
      </c>
      <c r="F44" s="578"/>
      <c r="G44" s="578"/>
      <c r="H44" s="213">
        <v>25</v>
      </c>
      <c r="I44" s="208">
        <f>+E44-H44</f>
        <v>-25</v>
      </c>
      <c r="J44" s="357" t="str">
        <f>IF(H44&lt;&gt;0,"Explicar","")</f>
        <v>Explicar</v>
      </c>
      <c r="K44" s="357"/>
      <c r="L44" s="37"/>
      <c r="M44" s="37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</row>
    <row r="45" spans="2:39" s="36" customFormat="1" ht="15.75" customHeight="1">
      <c r="B45" s="414" t="s">
        <v>137</v>
      </c>
      <c r="C45" s="414"/>
      <c r="D45" s="414"/>
      <c r="E45" s="578">
        <v>0</v>
      </c>
      <c r="F45" s="578"/>
      <c r="G45" s="578"/>
      <c r="H45" s="213">
        <v>0</v>
      </c>
      <c r="I45" s="208">
        <f t="shared" ref="I45:I56" si="1">+E45-H45</f>
        <v>0</v>
      </c>
      <c r="J45" s="357" t="str">
        <f t="shared" ref="J45:J57" si="2">IF(H45&lt;&gt;0,"Explicar","")</f>
        <v/>
      </c>
      <c r="K45" s="357"/>
      <c r="L45" s="34"/>
      <c r="M45" s="34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</row>
    <row r="46" spans="2:39" s="36" customFormat="1" ht="15.75" customHeight="1">
      <c r="B46" s="414" t="s">
        <v>135</v>
      </c>
      <c r="C46" s="414"/>
      <c r="D46" s="414"/>
      <c r="E46" s="578">
        <v>0</v>
      </c>
      <c r="F46" s="578"/>
      <c r="G46" s="578"/>
      <c r="H46" s="213">
        <v>0</v>
      </c>
      <c r="I46" s="208">
        <f t="shared" si="1"/>
        <v>0</v>
      </c>
      <c r="J46" s="357" t="str">
        <f t="shared" si="2"/>
        <v/>
      </c>
      <c r="K46" s="357"/>
      <c r="L46" s="34"/>
      <c r="M46" s="34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</row>
    <row r="47" spans="2:39" s="36" customFormat="1" ht="15.75" customHeight="1">
      <c r="B47" s="414" t="s">
        <v>134</v>
      </c>
      <c r="C47" s="414"/>
      <c r="D47" s="414"/>
      <c r="E47" s="578">
        <v>0</v>
      </c>
      <c r="F47" s="578"/>
      <c r="G47" s="578"/>
      <c r="H47" s="213">
        <v>0</v>
      </c>
      <c r="I47" s="208">
        <f t="shared" si="1"/>
        <v>0</v>
      </c>
      <c r="J47" s="357" t="str">
        <f>IF(H47&lt;&gt;0,"Explicar","")</f>
        <v/>
      </c>
      <c r="K47" s="357"/>
      <c r="L47" s="34"/>
      <c r="M47" s="34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</row>
    <row r="48" spans="2:39" s="36" customFormat="1" ht="15.75" customHeight="1">
      <c r="B48" s="414" t="s">
        <v>136</v>
      </c>
      <c r="C48" s="414"/>
      <c r="D48" s="414"/>
      <c r="E48" s="578">
        <v>0</v>
      </c>
      <c r="F48" s="578"/>
      <c r="G48" s="578"/>
      <c r="H48" s="213">
        <v>0</v>
      </c>
      <c r="I48" s="208">
        <f t="shared" si="1"/>
        <v>0</v>
      </c>
      <c r="J48" s="357" t="str">
        <f>IF(H48&lt;&gt;0,"Explicar","")</f>
        <v/>
      </c>
      <c r="K48" s="357"/>
      <c r="L48" s="34"/>
      <c r="M48" s="34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</row>
    <row r="49" spans="2:39" s="36" customFormat="1" ht="15.75" customHeight="1">
      <c r="B49" s="414" t="s">
        <v>39</v>
      </c>
      <c r="C49" s="414"/>
      <c r="D49" s="414"/>
      <c r="E49" s="578">
        <v>0</v>
      </c>
      <c r="F49" s="578"/>
      <c r="G49" s="578"/>
      <c r="H49" s="213">
        <v>0</v>
      </c>
      <c r="I49" s="208">
        <f t="shared" si="1"/>
        <v>0</v>
      </c>
      <c r="J49" s="357" t="str">
        <f t="shared" si="2"/>
        <v/>
      </c>
      <c r="K49" s="357"/>
      <c r="L49" s="34"/>
      <c r="M49" s="34"/>
      <c r="N49" s="207"/>
      <c r="O49" s="33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</row>
    <row r="50" spans="2:39" s="36" customFormat="1" ht="15.75" customHeight="1">
      <c r="B50" s="414" t="s">
        <v>41</v>
      </c>
      <c r="C50" s="414"/>
      <c r="D50" s="414"/>
      <c r="E50" s="578">
        <v>0</v>
      </c>
      <c r="F50" s="578"/>
      <c r="G50" s="578"/>
      <c r="H50" s="213">
        <v>0</v>
      </c>
      <c r="I50" s="208">
        <f t="shared" si="1"/>
        <v>0</v>
      </c>
      <c r="J50" s="357" t="str">
        <f t="shared" si="2"/>
        <v/>
      </c>
      <c r="K50" s="357"/>
      <c r="L50" s="34"/>
      <c r="M50" s="34"/>
      <c r="N50" s="207"/>
      <c r="O50" s="33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</row>
    <row r="51" spans="2:39" s="36" customFormat="1" ht="15.75" customHeight="1">
      <c r="B51" s="414" t="s">
        <v>44</v>
      </c>
      <c r="C51" s="414"/>
      <c r="D51" s="414"/>
      <c r="E51" s="578">
        <v>0</v>
      </c>
      <c r="F51" s="578"/>
      <c r="G51" s="578"/>
      <c r="H51" s="213">
        <v>0</v>
      </c>
      <c r="I51" s="208">
        <f t="shared" si="1"/>
        <v>0</v>
      </c>
      <c r="J51" s="357" t="str">
        <f t="shared" si="2"/>
        <v/>
      </c>
      <c r="K51" s="357"/>
      <c r="L51" s="34"/>
      <c r="M51" s="34"/>
      <c r="N51" s="207"/>
      <c r="O51" s="33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</row>
    <row r="52" spans="2:39" s="36" customFormat="1" ht="15.75" customHeight="1">
      <c r="B52" s="414" t="s">
        <v>43</v>
      </c>
      <c r="C52" s="414"/>
      <c r="D52" s="414"/>
      <c r="E52" s="578">
        <v>0</v>
      </c>
      <c r="F52" s="578"/>
      <c r="G52" s="578"/>
      <c r="H52" s="213">
        <v>0</v>
      </c>
      <c r="I52" s="208">
        <f t="shared" si="1"/>
        <v>0</v>
      </c>
      <c r="J52" s="357" t="str">
        <f t="shared" si="2"/>
        <v/>
      </c>
      <c r="K52" s="357"/>
      <c r="L52" s="34"/>
      <c r="M52" s="34"/>
      <c r="N52" s="207"/>
      <c r="O52" s="33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</row>
    <row r="53" spans="2:39" s="36" customFormat="1" ht="15.75" customHeight="1">
      <c r="B53" s="414" t="s">
        <v>45</v>
      </c>
      <c r="C53" s="414"/>
      <c r="D53" s="414"/>
      <c r="E53" s="578">
        <v>100</v>
      </c>
      <c r="F53" s="578"/>
      <c r="G53" s="578"/>
      <c r="H53" s="213">
        <v>0</v>
      </c>
      <c r="I53" s="208">
        <f t="shared" si="1"/>
        <v>100</v>
      </c>
      <c r="J53" s="357" t="str">
        <f t="shared" si="2"/>
        <v/>
      </c>
      <c r="K53" s="357"/>
      <c r="L53" s="34"/>
      <c r="M53" s="34"/>
      <c r="N53" s="207"/>
      <c r="O53" s="33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</row>
    <row r="54" spans="2:39" s="36" customFormat="1" ht="15.75" customHeight="1">
      <c r="B54" s="354" t="s">
        <v>92</v>
      </c>
      <c r="C54" s="354"/>
      <c r="D54" s="354"/>
      <c r="E54" s="578">
        <v>0</v>
      </c>
      <c r="F54" s="578"/>
      <c r="G54" s="578"/>
      <c r="H54" s="213">
        <v>0</v>
      </c>
      <c r="I54" s="208">
        <f t="shared" si="1"/>
        <v>0</v>
      </c>
      <c r="J54" s="357" t="str">
        <f t="shared" si="2"/>
        <v/>
      </c>
      <c r="K54" s="357"/>
      <c r="L54" s="34"/>
      <c r="M54" s="34"/>
      <c r="N54" s="33"/>
      <c r="O54" s="33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</row>
    <row r="55" spans="2:39" s="36" customFormat="1" ht="15.75" customHeight="1">
      <c r="B55" s="354" t="s">
        <v>92</v>
      </c>
      <c r="C55" s="354"/>
      <c r="D55" s="354"/>
      <c r="E55" s="578">
        <v>0</v>
      </c>
      <c r="F55" s="578"/>
      <c r="G55" s="578"/>
      <c r="H55" s="213">
        <v>0</v>
      </c>
      <c r="I55" s="208">
        <f t="shared" si="1"/>
        <v>0</v>
      </c>
      <c r="J55" s="357" t="str">
        <f t="shared" si="2"/>
        <v/>
      </c>
      <c r="K55" s="357"/>
      <c r="L55" s="34"/>
      <c r="M55" s="34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</row>
    <row r="56" spans="2:39" s="36" customFormat="1" ht="15.75" customHeight="1">
      <c r="B56" s="354" t="s">
        <v>92</v>
      </c>
      <c r="C56" s="354"/>
      <c r="D56" s="354"/>
      <c r="E56" s="578">
        <v>0</v>
      </c>
      <c r="F56" s="578"/>
      <c r="G56" s="578"/>
      <c r="H56" s="213">
        <v>0</v>
      </c>
      <c r="I56" s="208">
        <f t="shared" si="1"/>
        <v>0</v>
      </c>
      <c r="J56" s="357" t="str">
        <f t="shared" si="2"/>
        <v/>
      </c>
      <c r="K56" s="357"/>
      <c r="L56" s="34"/>
      <c r="M56" s="34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</row>
    <row r="57" spans="2:39" s="36" customFormat="1" ht="18.75" customHeight="1">
      <c r="B57" s="438" t="s">
        <v>93</v>
      </c>
      <c r="C57" s="438"/>
      <c r="D57" s="438"/>
      <c r="E57" s="579">
        <f>SUM(E44:G56)</f>
        <v>100</v>
      </c>
      <c r="F57" s="579">
        <f>SUM(F44:F56)</f>
        <v>0</v>
      </c>
      <c r="G57" s="579">
        <f>SUM(G44:G56)</f>
        <v>0</v>
      </c>
      <c r="H57" s="208">
        <f>SUM(H44:H56)</f>
        <v>25</v>
      </c>
      <c r="I57" s="208">
        <f>SUM(I44:I56)</f>
        <v>75</v>
      </c>
      <c r="J57" s="580" t="str">
        <f t="shared" si="2"/>
        <v>Explicar</v>
      </c>
      <c r="K57" s="580"/>
      <c r="L57" s="34"/>
      <c r="M57" s="34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</row>
    <row r="58" spans="2:39" ht="9.6" customHeight="1">
      <c r="B58" s="19"/>
      <c r="C58" s="19"/>
      <c r="D58" s="19"/>
      <c r="E58" s="19"/>
      <c r="F58" s="19"/>
      <c r="G58" s="106"/>
      <c r="H58" s="106"/>
      <c r="I58" s="19"/>
      <c r="J58" s="19"/>
      <c r="K58" s="19"/>
      <c r="L58" s="19"/>
      <c r="N58" s="20"/>
    </row>
    <row r="59" spans="2:39" ht="17.399999999999999">
      <c r="B59" s="464" t="s">
        <v>94</v>
      </c>
      <c r="C59" s="465"/>
      <c r="D59" s="466"/>
      <c r="E59" s="158" t="s">
        <v>119</v>
      </c>
      <c r="F59" s="158"/>
      <c r="G59" s="158"/>
      <c r="H59" s="158"/>
      <c r="I59" s="158"/>
      <c r="J59" s="158"/>
      <c r="K59" s="159"/>
    </row>
    <row r="60" spans="2:39" ht="17.399999999999999">
      <c r="B60" s="467"/>
      <c r="C60" s="468"/>
      <c r="D60" s="469"/>
      <c r="E60" s="14"/>
      <c r="F60" s="14"/>
      <c r="G60" s="14"/>
      <c r="H60" s="14"/>
      <c r="I60" s="14"/>
      <c r="J60" s="14"/>
      <c r="K60" s="160"/>
    </row>
    <row r="61" spans="2:39" ht="17.399999999999999">
      <c r="B61" s="163"/>
      <c r="C61" s="14"/>
      <c r="D61" s="14"/>
      <c r="E61" s="14"/>
      <c r="F61" s="14"/>
      <c r="G61" s="14"/>
      <c r="H61" s="14"/>
      <c r="I61" s="14"/>
      <c r="J61" s="14"/>
      <c r="K61" s="160"/>
      <c r="L61" s="19"/>
      <c r="M61" s="19"/>
    </row>
    <row r="62" spans="2:39" ht="17.399999999999999">
      <c r="B62" s="163"/>
      <c r="C62" s="14"/>
      <c r="D62" s="14"/>
      <c r="E62" s="14"/>
      <c r="F62" s="14"/>
      <c r="G62" s="14"/>
      <c r="H62" s="14"/>
      <c r="I62" s="14"/>
      <c r="J62" s="14"/>
      <c r="K62" s="160"/>
      <c r="L62" s="19"/>
      <c r="M62" s="19"/>
    </row>
    <row r="63" spans="2:39" ht="17.399999999999999">
      <c r="B63" s="163"/>
      <c r="C63" s="14"/>
      <c r="D63" s="14"/>
      <c r="E63" s="14"/>
      <c r="F63" s="14"/>
      <c r="G63" s="14"/>
      <c r="H63" s="14"/>
      <c r="I63" s="14"/>
      <c r="J63" s="14"/>
      <c r="K63" s="160"/>
      <c r="L63" s="19"/>
      <c r="M63" s="19"/>
    </row>
    <row r="64" spans="2:39" ht="17.399999999999999">
      <c r="B64" s="163"/>
      <c r="C64" s="14"/>
      <c r="D64" s="14"/>
      <c r="E64" s="14"/>
      <c r="F64" s="14"/>
      <c r="G64" s="14"/>
      <c r="H64" s="14"/>
      <c r="I64" s="14"/>
      <c r="J64" s="14"/>
      <c r="K64" s="160"/>
      <c r="L64" s="19"/>
      <c r="M64" s="19"/>
    </row>
    <row r="65" spans="2:13" ht="17.399999999999999">
      <c r="B65" s="164"/>
      <c r="C65" s="161"/>
      <c r="D65" s="161"/>
      <c r="E65" s="161"/>
      <c r="F65" s="161"/>
      <c r="G65" s="161"/>
      <c r="H65" s="161"/>
      <c r="I65" s="161"/>
      <c r="J65" s="161"/>
      <c r="K65" s="162"/>
      <c r="L65" s="19"/>
      <c r="M65" s="19"/>
    </row>
    <row r="66" spans="2:13" ht="17.399999999999999"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</row>
    <row r="67" spans="2:13" ht="17.399999999999999"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</row>
    <row r="68" spans="2:13" ht="17.399999999999999"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</row>
    <row r="69" spans="2:13" ht="17.399999999999999"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</row>
    <row r="70" spans="2:13" ht="17.399999999999999"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</row>
    <row r="71" spans="2:13" ht="17.399999999999999"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</row>
    <row r="72" spans="2:13" ht="17.399999999999999"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</row>
    <row r="73" spans="2:13" ht="17.399999999999999"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</row>
    <row r="74" spans="2:13" ht="17.399999999999999"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</row>
    <row r="75" spans="2:13" ht="17.399999999999999"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</row>
    <row r="76" spans="2:13" ht="17.399999999999999"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</row>
    <row r="77" spans="2:13" ht="17.399999999999999"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</row>
    <row r="78" spans="2:13" ht="17.399999999999999"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</row>
    <row r="79" spans="2:13" ht="17.399999999999999"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</row>
    <row r="80" spans="2:13" ht="17.399999999999999"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</row>
    <row r="81" s="19" customFormat="1" ht="17.399999999999999"/>
    <row r="82" s="19" customFormat="1" ht="17.399999999999999"/>
    <row r="83" s="19" customFormat="1" ht="17.399999999999999"/>
    <row r="84" s="19" customFormat="1" ht="17.399999999999999"/>
    <row r="85" s="19" customFormat="1" ht="17.399999999999999"/>
    <row r="86" s="19" customFormat="1" ht="17.399999999999999"/>
    <row r="87" s="19" customFormat="1" ht="17.399999999999999"/>
    <row r="88" s="19" customFormat="1" ht="17.399999999999999"/>
    <row r="89" s="19" customFormat="1" ht="17.399999999999999"/>
    <row r="90" s="19" customFormat="1" ht="17.399999999999999"/>
    <row r="91" s="19" customFormat="1" ht="17.399999999999999"/>
    <row r="92" s="19" customFormat="1" ht="17.399999999999999"/>
    <row r="93" s="19" customFormat="1" ht="17.399999999999999"/>
    <row r="94" s="19" customFormat="1" ht="17.399999999999999"/>
    <row r="95" s="19" customFormat="1" ht="17.399999999999999"/>
    <row r="96" s="19" customFormat="1" ht="17.399999999999999"/>
    <row r="97" s="19" customFormat="1" ht="17.399999999999999"/>
    <row r="98" s="19" customFormat="1" ht="17.399999999999999"/>
    <row r="99" s="19" customFormat="1" ht="17.399999999999999"/>
    <row r="100" s="19" customFormat="1" ht="17.399999999999999"/>
    <row r="101" s="19" customFormat="1" ht="17.399999999999999"/>
    <row r="102" s="19" customFormat="1" ht="17.399999999999999"/>
    <row r="103" s="19" customFormat="1" ht="17.399999999999999"/>
    <row r="104" s="19" customFormat="1" ht="17.399999999999999"/>
    <row r="105" s="19" customFormat="1" ht="17.399999999999999"/>
    <row r="106" s="19" customFormat="1" ht="17.399999999999999"/>
    <row r="107" s="19" customFormat="1" ht="17.399999999999999"/>
    <row r="108" s="19" customFormat="1" ht="17.399999999999999"/>
    <row r="109" s="19" customFormat="1" ht="17.399999999999999"/>
    <row r="110" s="19" customFormat="1" ht="17.399999999999999"/>
    <row r="111" s="19" customFormat="1" ht="17.399999999999999"/>
    <row r="112" s="19" customFormat="1" ht="17.399999999999999"/>
    <row r="113" s="19" customFormat="1" ht="17.399999999999999"/>
    <row r="114" s="19" customFormat="1" ht="17.399999999999999"/>
    <row r="115" s="19" customFormat="1" ht="17.399999999999999"/>
    <row r="116" s="19" customFormat="1" ht="17.399999999999999"/>
    <row r="117" s="19" customFormat="1" ht="17.399999999999999"/>
    <row r="118" s="19" customFormat="1" ht="17.399999999999999"/>
    <row r="119" s="19" customFormat="1" ht="17.399999999999999"/>
    <row r="120" s="19" customFormat="1" ht="17.399999999999999"/>
    <row r="121" s="19" customFormat="1" ht="17.399999999999999"/>
    <row r="122" s="19" customFormat="1" ht="17.399999999999999"/>
    <row r="123" s="19" customFormat="1" ht="17.399999999999999"/>
    <row r="124" s="19" customFormat="1" ht="17.399999999999999"/>
    <row r="125" s="19" customFormat="1" ht="17.399999999999999"/>
    <row r="126" s="19" customFormat="1" ht="17.399999999999999"/>
    <row r="127" s="19" customFormat="1" ht="17.399999999999999"/>
    <row r="128" s="19" customFormat="1" ht="17.399999999999999"/>
    <row r="129" s="19" customFormat="1" ht="17.399999999999999"/>
    <row r="130" s="19" customFormat="1" ht="17.399999999999999"/>
    <row r="131" s="19" customFormat="1" ht="17.399999999999999"/>
    <row r="132" s="19" customFormat="1" ht="17.399999999999999"/>
    <row r="133" s="19" customFormat="1" ht="17.399999999999999"/>
    <row r="134" s="19" customFormat="1" ht="17.399999999999999"/>
    <row r="135" s="19" customFormat="1" ht="17.399999999999999"/>
    <row r="136" s="19" customFormat="1" ht="17.399999999999999"/>
    <row r="137" s="19" customFormat="1" ht="17.399999999999999"/>
    <row r="138" s="19" customFormat="1" ht="17.399999999999999"/>
    <row r="139" s="19" customFormat="1" ht="17.399999999999999"/>
    <row r="140" s="19" customFormat="1" ht="17.399999999999999"/>
    <row r="141" s="19" customFormat="1" ht="17.399999999999999"/>
    <row r="142" s="19" customFormat="1" ht="17.399999999999999"/>
    <row r="143" s="19" customFormat="1" ht="17.399999999999999"/>
    <row r="144" s="19" customFormat="1" ht="17.399999999999999"/>
    <row r="145" s="19" customFormat="1" ht="17.399999999999999"/>
    <row r="146" s="19" customFormat="1" ht="17.399999999999999"/>
    <row r="147" s="19" customFormat="1" ht="17.399999999999999"/>
    <row r="148" s="19" customFormat="1" ht="17.399999999999999"/>
    <row r="149" s="19" customFormat="1" ht="17.399999999999999"/>
    <row r="150" s="19" customFormat="1" ht="17.399999999999999"/>
    <row r="151" s="19" customFormat="1" ht="17.399999999999999"/>
    <row r="152" s="19" customFormat="1" ht="17.399999999999999"/>
    <row r="153" s="19" customFormat="1" ht="17.399999999999999"/>
    <row r="154" s="19" customFormat="1" ht="17.399999999999999"/>
    <row r="155" s="19" customFormat="1" ht="17.399999999999999"/>
    <row r="156" s="19" customFormat="1" ht="17.399999999999999"/>
    <row r="157" s="19" customFormat="1" ht="17.399999999999999"/>
    <row r="158" s="19" customFormat="1" ht="17.399999999999999"/>
    <row r="159" s="19" customFormat="1" ht="17.399999999999999"/>
    <row r="160" s="19" customFormat="1" ht="17.399999999999999"/>
    <row r="161" spans="2:13" ht="17.399999999999999"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</row>
    <row r="162" spans="2:13" ht="17.399999999999999"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</row>
    <row r="163" spans="2:13" ht="17.399999999999999"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</row>
    <row r="164" spans="2:13" ht="17.399999999999999"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</row>
    <row r="165" spans="2:13" ht="17.399999999999999"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</row>
    <row r="166" spans="2:13" ht="17.399999999999999">
      <c r="L166" s="19"/>
      <c r="M166" s="19"/>
    </row>
    <row r="167" spans="2:13" ht="17.399999999999999">
      <c r="L167" s="19"/>
      <c r="M167" s="19"/>
    </row>
    <row r="168" spans="2:13" ht="17.399999999999999">
      <c r="L168" s="19"/>
      <c r="M168" s="19"/>
    </row>
    <row r="169" spans="2:13" ht="17.399999999999999">
      <c r="L169" s="19"/>
      <c r="M169" s="19"/>
    </row>
    <row r="170" spans="2:13" ht="17.399999999999999">
      <c r="L170" s="19"/>
      <c r="M170" s="19"/>
    </row>
    <row r="171" spans="2:13" ht="17.399999999999999">
      <c r="L171" s="19"/>
      <c r="M171" s="19"/>
    </row>
    <row r="172" spans="2:13" ht="17.399999999999999">
      <c r="L172" s="19"/>
      <c r="M172" s="19"/>
    </row>
    <row r="173" spans="2:13" ht="17.399999999999999"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</row>
    <row r="174" spans="2:13" ht="17.399999999999999"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</row>
    <row r="175" spans="2:13" ht="17.399999999999999"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</row>
    <row r="176" spans="2:13" ht="17.399999999999999"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</row>
    <row r="177" s="19" customFormat="1" ht="17.399999999999999"/>
    <row r="178" s="19" customFormat="1" ht="17.399999999999999"/>
    <row r="179" s="19" customFormat="1" ht="17.399999999999999"/>
    <row r="180" s="19" customFormat="1" ht="17.399999999999999"/>
    <row r="181" s="19" customFormat="1" ht="17.399999999999999"/>
    <row r="182" s="19" customFormat="1" ht="17.399999999999999"/>
    <row r="183" s="19" customFormat="1" ht="17.399999999999999"/>
    <row r="184" s="19" customFormat="1" ht="17.399999999999999"/>
    <row r="185" s="19" customFormat="1" ht="17.399999999999999"/>
    <row r="186" s="19" customFormat="1" ht="17.399999999999999"/>
    <row r="187" s="19" customFormat="1" ht="17.399999999999999"/>
    <row r="188" s="19" customFormat="1" ht="17.399999999999999"/>
    <row r="189" s="19" customFormat="1" ht="17.399999999999999"/>
    <row r="190" s="19" customFormat="1" ht="17.399999999999999"/>
    <row r="191" s="19" customFormat="1" ht="17.399999999999999"/>
    <row r="192" s="19" customFormat="1" ht="17.399999999999999"/>
    <row r="193" s="19" customFormat="1" ht="17.399999999999999"/>
    <row r="194" s="19" customFormat="1" ht="17.399999999999999"/>
    <row r="195" s="19" customFormat="1" ht="17.399999999999999"/>
    <row r="196" s="19" customFormat="1" ht="17.399999999999999"/>
    <row r="197" s="19" customFormat="1" ht="17.399999999999999"/>
    <row r="198" s="19" customFormat="1" ht="17.399999999999999"/>
    <row r="199" s="19" customFormat="1" ht="17.399999999999999"/>
    <row r="200" s="19" customFormat="1" ht="17.399999999999999"/>
    <row r="201" s="19" customFormat="1" ht="17.399999999999999"/>
    <row r="202" s="19" customFormat="1" ht="17.399999999999999"/>
    <row r="203" s="19" customFormat="1" ht="17.399999999999999"/>
    <row r="204" s="19" customFormat="1" ht="17.399999999999999"/>
    <row r="205" s="19" customFormat="1" ht="17.399999999999999"/>
    <row r="206" s="19" customFormat="1" ht="17.399999999999999"/>
    <row r="207" s="19" customFormat="1" ht="17.399999999999999"/>
    <row r="208" s="19" customFormat="1" ht="17.399999999999999"/>
    <row r="209" s="19" customFormat="1" ht="17.399999999999999"/>
    <row r="210" s="19" customFormat="1" ht="17.399999999999999"/>
    <row r="211" s="19" customFormat="1" ht="17.399999999999999"/>
    <row r="212" s="19" customFormat="1" ht="17.399999999999999"/>
    <row r="213" s="19" customFormat="1" ht="17.399999999999999"/>
    <row r="214" s="19" customFormat="1" ht="17.399999999999999"/>
    <row r="215" s="19" customFormat="1" ht="17.399999999999999"/>
    <row r="216" s="19" customFormat="1" ht="17.399999999999999"/>
    <row r="217" s="19" customFormat="1" ht="17.399999999999999"/>
    <row r="218" s="19" customFormat="1" ht="17.399999999999999"/>
    <row r="219" s="19" customFormat="1" ht="17.399999999999999"/>
    <row r="220" s="19" customFormat="1" ht="17.399999999999999"/>
    <row r="221" s="19" customFormat="1" ht="17.399999999999999"/>
    <row r="222" s="19" customFormat="1" ht="17.399999999999999"/>
    <row r="223" s="19" customFormat="1" ht="17.399999999999999"/>
    <row r="224" s="19" customFormat="1" ht="17.399999999999999"/>
    <row r="225" s="19" customFormat="1" ht="17.399999999999999"/>
    <row r="226" s="19" customFormat="1" ht="17.399999999999999"/>
    <row r="227" s="19" customFormat="1" ht="17.399999999999999"/>
    <row r="228" s="19" customFormat="1" ht="17.399999999999999"/>
    <row r="229" s="19" customFormat="1" ht="17.399999999999999"/>
    <row r="230" s="19" customFormat="1" ht="17.399999999999999"/>
    <row r="231" s="19" customFormat="1" ht="17.399999999999999"/>
    <row r="232" s="19" customFormat="1" ht="17.399999999999999"/>
    <row r="233" s="19" customFormat="1" ht="17.399999999999999"/>
    <row r="234" s="19" customFormat="1" ht="17.399999999999999"/>
    <row r="235" s="19" customFormat="1" ht="17.399999999999999"/>
    <row r="236" s="19" customFormat="1" ht="17.399999999999999"/>
    <row r="237" s="19" customFormat="1" ht="17.399999999999999"/>
    <row r="238" s="19" customFormat="1" ht="17.399999999999999"/>
    <row r="239" s="19" customFormat="1" ht="17.399999999999999"/>
    <row r="240" s="19" customFormat="1" ht="17.399999999999999"/>
    <row r="241" s="19" customFormat="1" ht="17.399999999999999"/>
    <row r="242" s="19" customFormat="1" ht="17.399999999999999"/>
    <row r="243" s="19" customFormat="1" ht="17.399999999999999"/>
    <row r="244" s="19" customFormat="1" ht="17.399999999999999"/>
    <row r="245" s="19" customFormat="1" ht="17.399999999999999"/>
    <row r="246" s="19" customFormat="1" ht="17.399999999999999"/>
    <row r="247" s="19" customFormat="1" ht="17.399999999999999"/>
    <row r="248" s="19" customFormat="1" ht="17.399999999999999"/>
    <row r="249" s="19" customFormat="1" ht="17.399999999999999"/>
    <row r="250" s="19" customFormat="1" ht="12.45" customHeight="1"/>
    <row r="251" s="19" customFormat="1" ht="12.45" customHeight="1"/>
    <row r="252" s="19" customFormat="1" ht="12.45" customHeight="1"/>
  </sheetData>
  <sheetProtection algorithmName="SHA-512" hashValue="RR3mJtfZMsYqWROpyvo3lOHNGXkXmY6zdXuMhFD3LulPPOC01tXH0Nt6Rl3TajpUwGqAZvUrS/VC4sFnTb3J/g==" saltValue="/ICuj/qd+n04Da6Py/Ci2g==" spinCount="100000" sheet="1" objects="1" scenarios="1"/>
  <mergeCells count="105">
    <mergeCell ref="F2:I2"/>
    <mergeCell ref="C3:J3"/>
    <mergeCell ref="B40:D40"/>
    <mergeCell ref="F40:K40"/>
    <mergeCell ref="B42:K42"/>
    <mergeCell ref="B43:D43"/>
    <mergeCell ref="E43:G43"/>
    <mergeCell ref="J43:K43"/>
    <mergeCell ref="B37:D37"/>
    <mergeCell ref="F37:K37"/>
    <mergeCell ref="B38:D38"/>
    <mergeCell ref="F38:K38"/>
    <mergeCell ref="B39:D39"/>
    <mergeCell ref="F39:K39"/>
    <mergeCell ref="B33:D33"/>
    <mergeCell ref="F33:G33"/>
    <mergeCell ref="H33:I33"/>
    <mergeCell ref="J33:K33"/>
    <mergeCell ref="B35:K35"/>
    <mergeCell ref="B36:D36"/>
    <mergeCell ref="F36:K36"/>
    <mergeCell ref="B31:D31"/>
    <mergeCell ref="F31:G31"/>
    <mergeCell ref="B32:D32"/>
    <mergeCell ref="B56:D56"/>
    <mergeCell ref="E56:G56"/>
    <mergeCell ref="J56:K56"/>
    <mergeCell ref="B57:D57"/>
    <mergeCell ref="E57:G57"/>
    <mergeCell ref="J57:K57"/>
    <mergeCell ref="B54:D54"/>
    <mergeCell ref="E54:G54"/>
    <mergeCell ref="J54:K54"/>
    <mergeCell ref="B55:D55"/>
    <mergeCell ref="E55:G55"/>
    <mergeCell ref="J55:K55"/>
    <mergeCell ref="B52:D52"/>
    <mergeCell ref="E52:G52"/>
    <mergeCell ref="J52:K52"/>
    <mergeCell ref="B53:D53"/>
    <mergeCell ref="E53:G53"/>
    <mergeCell ref="J53:K53"/>
    <mergeCell ref="B50:D50"/>
    <mergeCell ref="E50:G50"/>
    <mergeCell ref="J50:K50"/>
    <mergeCell ref="B51:D51"/>
    <mergeCell ref="E51:G51"/>
    <mergeCell ref="J51:K51"/>
    <mergeCell ref="B49:D49"/>
    <mergeCell ref="E49:G49"/>
    <mergeCell ref="J49:K49"/>
    <mergeCell ref="B47:D47"/>
    <mergeCell ref="E47:G47"/>
    <mergeCell ref="J47:K47"/>
    <mergeCell ref="B48:D48"/>
    <mergeCell ref="B44:D44"/>
    <mergeCell ref="E44:G44"/>
    <mergeCell ref="J44:K44"/>
    <mergeCell ref="B45:D45"/>
    <mergeCell ref="E45:G45"/>
    <mergeCell ref="J45:K45"/>
    <mergeCell ref="E48:G48"/>
    <mergeCell ref="J48:K48"/>
    <mergeCell ref="B46:D46"/>
    <mergeCell ref="E46:G46"/>
    <mergeCell ref="J46:K46"/>
    <mergeCell ref="J32:K32"/>
    <mergeCell ref="H31:I31"/>
    <mergeCell ref="J31:K31"/>
    <mergeCell ref="F30:G30"/>
    <mergeCell ref="H30:I30"/>
    <mergeCell ref="J30:K30"/>
    <mergeCell ref="B25:K25"/>
    <mergeCell ref="B26:D26"/>
    <mergeCell ref="B27:D27"/>
    <mergeCell ref="F27:G27"/>
    <mergeCell ref="H27:I27"/>
    <mergeCell ref="J27:K27"/>
    <mergeCell ref="F26:G26"/>
    <mergeCell ref="H26:I26"/>
    <mergeCell ref="J26:K26"/>
    <mergeCell ref="B59:D60"/>
    <mergeCell ref="B4:E4"/>
    <mergeCell ref="G4:H4"/>
    <mergeCell ref="I4:K4"/>
    <mergeCell ref="G5:H5"/>
    <mergeCell ref="I5:K5"/>
    <mergeCell ref="G17:I17"/>
    <mergeCell ref="J17:K17"/>
    <mergeCell ref="G18:I18"/>
    <mergeCell ref="J18:K18"/>
    <mergeCell ref="G19:H20"/>
    <mergeCell ref="G6:I7"/>
    <mergeCell ref="J6:K7"/>
    <mergeCell ref="B13:D13"/>
    <mergeCell ref="G15:K15"/>
    <mergeCell ref="G16:I16"/>
    <mergeCell ref="J16:K16"/>
    <mergeCell ref="B21:D21"/>
    <mergeCell ref="B23:D23"/>
    <mergeCell ref="I23:J23"/>
    <mergeCell ref="B29:K29"/>
    <mergeCell ref="B30:D30"/>
    <mergeCell ref="F32:G32"/>
    <mergeCell ref="H32:I32"/>
  </mergeCells>
  <conditionalFormatting sqref="H27:I27">
    <cfRule type="cellIs" dxfId="34" priority="6" stopIfTrue="1" operator="notEqual">
      <formula>0</formula>
    </cfRule>
  </conditionalFormatting>
  <conditionalFormatting sqref="H31:I33">
    <cfRule type="cellIs" dxfId="33" priority="1" operator="notEqual">
      <formula>0</formula>
    </cfRule>
  </conditionalFormatting>
  <conditionalFormatting sqref="I19">
    <cfRule type="colorScale" priority="13">
      <colorScale>
        <cfvo type="min"/>
        <cfvo type="max"/>
        <color rgb="FFFF7128"/>
        <color rgb="FFFFEF9C"/>
      </colorScale>
    </cfRule>
  </conditionalFormatting>
  <conditionalFormatting sqref="I44:I57">
    <cfRule type="cellIs" dxfId="32" priority="3" operator="notEqual">
      <formula>0</formula>
    </cfRule>
  </conditionalFormatting>
  <conditionalFormatting sqref="J28">
    <cfRule type="expression" dxfId="31" priority="8" stopIfTrue="1">
      <formula>#REF!=0</formula>
    </cfRule>
  </conditionalFormatting>
  <conditionalFormatting sqref="J18:K18">
    <cfRule type="cellIs" dxfId="30" priority="12" operator="notEqual">
      <formula>0</formula>
    </cfRule>
  </conditionalFormatting>
  <conditionalFormatting sqref="K23">
    <cfRule type="cellIs" dxfId="29" priority="14" stopIfTrue="1" operator="notEqual">
      <formula>0</formula>
    </cfRule>
  </conditionalFormatting>
  <conditionalFormatting sqref="K25:K28">
    <cfRule type="cellIs" dxfId="28" priority="5" stopIfTrue="1" operator="notEqual">
      <formula>0</formula>
    </cfRule>
  </conditionalFormatting>
  <dataValidations count="1">
    <dataValidation type="list" allowBlank="1" showInputMessage="1" showErrorMessage="1" sqref="I5:K5" xr:uid="{24409E2E-60CA-4F27-819F-1A398AAD166E}">
      <formula1>$P$4:$P$9</formula1>
    </dataValidation>
  </dataValidations>
  <printOptions horizontalCentered="1" verticalCentered="1"/>
  <pageMargins left="0.47244094488188981" right="0.47244094488188981" top="0.51181102362204722" bottom="0.51181102362204722" header="0.27559055118110237" footer="0.27559055118110237"/>
  <pageSetup paperSize="9" scale="69" orientation="portrait" r:id="rId1"/>
  <headerFooter>
    <oddHeader>&amp;L&amp;"Arial,Regular"&amp;8&amp;K003A70&amp;F&amp;R&amp;"Arial,Regular"&amp;8&amp;K003A70&amp;A</oddHeader>
    <oddFooter>&amp;C&amp;"Arial,Regular"&amp;8&amp;K003A70Business Processes - Operations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DE936-EF96-4EF4-8AF0-3B8FD8C3DDB1}">
  <sheetPr>
    <pageSetUpPr fitToPage="1"/>
  </sheetPr>
  <dimension ref="A1:BA242"/>
  <sheetViews>
    <sheetView zoomScaleNormal="100" workbookViewId="0">
      <selection activeCell="I5" sqref="I5:K5"/>
    </sheetView>
  </sheetViews>
  <sheetFormatPr defaultColWidth="9.21875" defaultRowHeight="0" customHeight="1" zeroHeight="1"/>
  <cols>
    <col min="1" max="1" width="1.6640625" style="214" customWidth="1"/>
    <col min="2" max="2" width="11.44140625" style="225" customWidth="1"/>
    <col min="3" max="4" width="11.6640625" style="225" customWidth="1"/>
    <col min="5" max="5" width="14.6640625" style="225" customWidth="1"/>
    <col min="6" max="6" width="1.77734375" style="225" customWidth="1"/>
    <col min="7" max="7" width="13.77734375" style="225" customWidth="1"/>
    <col min="8" max="10" width="14.6640625" style="225" customWidth="1"/>
    <col min="11" max="11" width="15.88671875" style="225" customWidth="1"/>
    <col min="12" max="12" width="1.6640625" style="215" customWidth="1"/>
    <col min="13" max="13" width="9.21875" style="215"/>
    <col min="14" max="14" width="9.21875" style="214" hidden="1" customWidth="1"/>
    <col min="15" max="18" width="0" style="214" hidden="1" customWidth="1"/>
    <col min="19" max="256" width="9.21875" style="214"/>
    <col min="257" max="257" width="11.44140625" style="214" customWidth="1"/>
    <col min="258" max="259" width="12.21875" style="214" customWidth="1"/>
    <col min="260" max="260" width="15.5546875" style="214" customWidth="1"/>
    <col min="261" max="261" width="1.77734375" style="214" customWidth="1"/>
    <col min="262" max="262" width="12.77734375" style="214" customWidth="1"/>
    <col min="263" max="263" width="12.44140625" style="214" bestFit="1" customWidth="1"/>
    <col min="264" max="264" width="6.5546875" style="214" customWidth="1"/>
    <col min="265" max="265" width="15.21875" style="214" customWidth="1"/>
    <col min="266" max="266" width="9" style="214" customWidth="1"/>
    <col min="267" max="267" width="7" style="214" customWidth="1"/>
    <col min="268" max="268" width="6.21875" style="214" customWidth="1"/>
    <col min="269" max="512" width="9.21875" style="214"/>
    <col min="513" max="513" width="11.44140625" style="214" customWidth="1"/>
    <col min="514" max="515" width="12.21875" style="214" customWidth="1"/>
    <col min="516" max="516" width="15.5546875" style="214" customWidth="1"/>
    <col min="517" max="517" width="1.77734375" style="214" customWidth="1"/>
    <col min="518" max="518" width="12.77734375" style="214" customWidth="1"/>
    <col min="519" max="519" width="12.44140625" style="214" bestFit="1" customWidth="1"/>
    <col min="520" max="520" width="6.5546875" style="214" customWidth="1"/>
    <col min="521" max="521" width="15.21875" style="214" customWidth="1"/>
    <col min="522" max="522" width="9" style="214" customWidth="1"/>
    <col min="523" max="523" width="7" style="214" customWidth="1"/>
    <col min="524" max="524" width="6.21875" style="214" customWidth="1"/>
    <col min="525" max="768" width="9.21875" style="214"/>
    <col min="769" max="769" width="11.44140625" style="214" customWidth="1"/>
    <col min="770" max="771" width="12.21875" style="214" customWidth="1"/>
    <col min="772" max="772" width="15.5546875" style="214" customWidth="1"/>
    <col min="773" max="773" width="1.77734375" style="214" customWidth="1"/>
    <col min="774" max="774" width="12.77734375" style="214" customWidth="1"/>
    <col min="775" max="775" width="12.44140625" style="214" bestFit="1" customWidth="1"/>
    <col min="776" max="776" width="6.5546875" style="214" customWidth="1"/>
    <col min="777" max="777" width="15.21875" style="214" customWidth="1"/>
    <col min="778" max="778" width="9" style="214" customWidth="1"/>
    <col min="779" max="779" width="7" style="214" customWidth="1"/>
    <col min="780" max="780" width="6.21875" style="214" customWidth="1"/>
    <col min="781" max="1024" width="9.21875" style="214"/>
    <col min="1025" max="1025" width="11.44140625" style="214" customWidth="1"/>
    <col min="1026" max="1027" width="12.21875" style="214" customWidth="1"/>
    <col min="1028" max="1028" width="15.5546875" style="214" customWidth="1"/>
    <col min="1029" max="1029" width="1.77734375" style="214" customWidth="1"/>
    <col min="1030" max="1030" width="12.77734375" style="214" customWidth="1"/>
    <col min="1031" max="1031" width="12.44140625" style="214" bestFit="1" customWidth="1"/>
    <col min="1032" max="1032" width="6.5546875" style="214" customWidth="1"/>
    <col min="1033" max="1033" width="15.21875" style="214" customWidth="1"/>
    <col min="1034" max="1034" width="9" style="214" customWidth="1"/>
    <col min="1035" max="1035" width="7" style="214" customWidth="1"/>
    <col min="1036" max="1036" width="6.21875" style="214" customWidth="1"/>
    <col min="1037" max="1280" width="9.21875" style="214"/>
    <col min="1281" max="1281" width="11.44140625" style="214" customWidth="1"/>
    <col min="1282" max="1283" width="12.21875" style="214" customWidth="1"/>
    <col min="1284" max="1284" width="15.5546875" style="214" customWidth="1"/>
    <col min="1285" max="1285" width="1.77734375" style="214" customWidth="1"/>
    <col min="1286" max="1286" width="12.77734375" style="214" customWidth="1"/>
    <col min="1287" max="1287" width="12.44140625" style="214" bestFit="1" customWidth="1"/>
    <col min="1288" max="1288" width="6.5546875" style="214" customWidth="1"/>
    <col min="1289" max="1289" width="15.21875" style="214" customWidth="1"/>
    <col min="1290" max="1290" width="9" style="214" customWidth="1"/>
    <col min="1291" max="1291" width="7" style="214" customWidth="1"/>
    <col min="1292" max="1292" width="6.21875" style="214" customWidth="1"/>
    <col min="1293" max="1536" width="9.21875" style="214"/>
    <col min="1537" max="1537" width="11.44140625" style="214" customWidth="1"/>
    <col min="1538" max="1539" width="12.21875" style="214" customWidth="1"/>
    <col min="1540" max="1540" width="15.5546875" style="214" customWidth="1"/>
    <col min="1541" max="1541" width="1.77734375" style="214" customWidth="1"/>
    <col min="1542" max="1542" width="12.77734375" style="214" customWidth="1"/>
    <col min="1543" max="1543" width="12.44140625" style="214" bestFit="1" customWidth="1"/>
    <col min="1544" max="1544" width="6.5546875" style="214" customWidth="1"/>
    <col min="1545" max="1545" width="15.21875" style="214" customWidth="1"/>
    <col min="1546" max="1546" width="9" style="214" customWidth="1"/>
    <col min="1547" max="1547" width="7" style="214" customWidth="1"/>
    <col min="1548" max="1548" width="6.21875" style="214" customWidth="1"/>
    <col min="1549" max="1792" width="9.21875" style="214"/>
    <col min="1793" max="1793" width="11.44140625" style="214" customWidth="1"/>
    <col min="1794" max="1795" width="12.21875" style="214" customWidth="1"/>
    <col min="1796" max="1796" width="15.5546875" style="214" customWidth="1"/>
    <col min="1797" max="1797" width="1.77734375" style="214" customWidth="1"/>
    <col min="1798" max="1798" width="12.77734375" style="214" customWidth="1"/>
    <col min="1799" max="1799" width="12.44140625" style="214" bestFit="1" customWidth="1"/>
    <col min="1800" max="1800" width="6.5546875" style="214" customWidth="1"/>
    <col min="1801" max="1801" width="15.21875" style="214" customWidth="1"/>
    <col min="1802" max="1802" width="9" style="214" customWidth="1"/>
    <col min="1803" max="1803" width="7" style="214" customWidth="1"/>
    <col min="1804" max="1804" width="6.21875" style="214" customWidth="1"/>
    <col min="1805" max="2048" width="9.21875" style="214"/>
    <col min="2049" max="2049" width="11.44140625" style="214" customWidth="1"/>
    <col min="2050" max="2051" width="12.21875" style="214" customWidth="1"/>
    <col min="2052" max="2052" width="15.5546875" style="214" customWidth="1"/>
    <col min="2053" max="2053" width="1.77734375" style="214" customWidth="1"/>
    <col min="2054" max="2054" width="12.77734375" style="214" customWidth="1"/>
    <col min="2055" max="2055" width="12.44140625" style="214" bestFit="1" customWidth="1"/>
    <col min="2056" max="2056" width="6.5546875" style="214" customWidth="1"/>
    <col min="2057" max="2057" width="15.21875" style="214" customWidth="1"/>
    <col min="2058" max="2058" width="9" style="214" customWidth="1"/>
    <col min="2059" max="2059" width="7" style="214" customWidth="1"/>
    <col min="2060" max="2060" width="6.21875" style="214" customWidth="1"/>
    <col min="2061" max="2304" width="9.21875" style="214"/>
    <col min="2305" max="2305" width="11.44140625" style="214" customWidth="1"/>
    <col min="2306" max="2307" width="12.21875" style="214" customWidth="1"/>
    <col min="2308" max="2308" width="15.5546875" style="214" customWidth="1"/>
    <col min="2309" max="2309" width="1.77734375" style="214" customWidth="1"/>
    <col min="2310" max="2310" width="12.77734375" style="214" customWidth="1"/>
    <col min="2311" max="2311" width="12.44140625" style="214" bestFit="1" customWidth="1"/>
    <col min="2312" max="2312" width="6.5546875" style="214" customWidth="1"/>
    <col min="2313" max="2313" width="15.21875" style="214" customWidth="1"/>
    <col min="2314" max="2314" width="9" style="214" customWidth="1"/>
    <col min="2315" max="2315" width="7" style="214" customWidth="1"/>
    <col min="2316" max="2316" width="6.21875" style="214" customWidth="1"/>
    <col min="2317" max="2560" width="9.21875" style="214"/>
    <col min="2561" max="2561" width="11.44140625" style="214" customWidth="1"/>
    <col min="2562" max="2563" width="12.21875" style="214" customWidth="1"/>
    <col min="2564" max="2564" width="15.5546875" style="214" customWidth="1"/>
    <col min="2565" max="2565" width="1.77734375" style="214" customWidth="1"/>
    <col min="2566" max="2566" width="12.77734375" style="214" customWidth="1"/>
    <col min="2567" max="2567" width="12.44140625" style="214" bestFit="1" customWidth="1"/>
    <col min="2568" max="2568" width="6.5546875" style="214" customWidth="1"/>
    <col min="2569" max="2569" width="15.21875" style="214" customWidth="1"/>
    <col min="2570" max="2570" width="9" style="214" customWidth="1"/>
    <col min="2571" max="2571" width="7" style="214" customWidth="1"/>
    <col min="2572" max="2572" width="6.21875" style="214" customWidth="1"/>
    <col min="2573" max="2816" width="9.21875" style="214"/>
    <col min="2817" max="2817" width="11.44140625" style="214" customWidth="1"/>
    <col min="2818" max="2819" width="12.21875" style="214" customWidth="1"/>
    <col min="2820" max="2820" width="15.5546875" style="214" customWidth="1"/>
    <col min="2821" max="2821" width="1.77734375" style="214" customWidth="1"/>
    <col min="2822" max="2822" width="12.77734375" style="214" customWidth="1"/>
    <col min="2823" max="2823" width="12.44140625" style="214" bestFit="1" customWidth="1"/>
    <col min="2824" max="2824" width="6.5546875" style="214" customWidth="1"/>
    <col min="2825" max="2825" width="15.21875" style="214" customWidth="1"/>
    <col min="2826" max="2826" width="9" style="214" customWidth="1"/>
    <col min="2827" max="2827" width="7" style="214" customWidth="1"/>
    <col min="2828" max="2828" width="6.21875" style="214" customWidth="1"/>
    <col min="2829" max="3072" width="9.21875" style="214"/>
    <col min="3073" max="3073" width="11.44140625" style="214" customWidth="1"/>
    <col min="3074" max="3075" width="12.21875" style="214" customWidth="1"/>
    <col min="3076" max="3076" width="15.5546875" style="214" customWidth="1"/>
    <col min="3077" max="3077" width="1.77734375" style="214" customWidth="1"/>
    <col min="3078" max="3078" width="12.77734375" style="214" customWidth="1"/>
    <col min="3079" max="3079" width="12.44140625" style="214" bestFit="1" customWidth="1"/>
    <col min="3080" max="3080" width="6.5546875" style="214" customWidth="1"/>
    <col min="3081" max="3081" width="15.21875" style="214" customWidth="1"/>
    <col min="3082" max="3082" width="9" style="214" customWidth="1"/>
    <col min="3083" max="3083" width="7" style="214" customWidth="1"/>
    <col min="3084" max="3084" width="6.21875" style="214" customWidth="1"/>
    <col min="3085" max="3328" width="9.21875" style="214"/>
    <col min="3329" max="3329" width="11.44140625" style="214" customWidth="1"/>
    <col min="3330" max="3331" width="12.21875" style="214" customWidth="1"/>
    <col min="3332" max="3332" width="15.5546875" style="214" customWidth="1"/>
    <col min="3333" max="3333" width="1.77734375" style="214" customWidth="1"/>
    <col min="3334" max="3334" width="12.77734375" style="214" customWidth="1"/>
    <col min="3335" max="3335" width="12.44140625" style="214" bestFit="1" customWidth="1"/>
    <col min="3336" max="3336" width="6.5546875" style="214" customWidth="1"/>
    <col min="3337" max="3337" width="15.21875" style="214" customWidth="1"/>
    <col min="3338" max="3338" width="9" style="214" customWidth="1"/>
    <col min="3339" max="3339" width="7" style="214" customWidth="1"/>
    <col min="3340" max="3340" width="6.21875" style="214" customWidth="1"/>
    <col min="3341" max="3584" width="9.21875" style="214"/>
    <col min="3585" max="3585" width="11.44140625" style="214" customWidth="1"/>
    <col min="3586" max="3587" width="12.21875" style="214" customWidth="1"/>
    <col min="3588" max="3588" width="15.5546875" style="214" customWidth="1"/>
    <col min="3589" max="3589" width="1.77734375" style="214" customWidth="1"/>
    <col min="3590" max="3590" width="12.77734375" style="214" customWidth="1"/>
    <col min="3591" max="3591" width="12.44140625" style="214" bestFit="1" customWidth="1"/>
    <col min="3592" max="3592" width="6.5546875" style="214" customWidth="1"/>
    <col min="3593" max="3593" width="15.21875" style="214" customWidth="1"/>
    <col min="3594" max="3594" width="9" style="214" customWidth="1"/>
    <col min="3595" max="3595" width="7" style="214" customWidth="1"/>
    <col min="3596" max="3596" width="6.21875" style="214" customWidth="1"/>
    <col min="3597" max="3840" width="9.21875" style="214"/>
    <col min="3841" max="3841" width="11.44140625" style="214" customWidth="1"/>
    <col min="3842" max="3843" width="12.21875" style="214" customWidth="1"/>
    <col min="3844" max="3844" width="15.5546875" style="214" customWidth="1"/>
    <col min="3845" max="3845" width="1.77734375" style="214" customWidth="1"/>
    <col min="3846" max="3846" width="12.77734375" style="214" customWidth="1"/>
    <col min="3847" max="3847" width="12.44140625" style="214" bestFit="1" customWidth="1"/>
    <col min="3848" max="3848" width="6.5546875" style="214" customWidth="1"/>
    <col min="3849" max="3849" width="15.21875" style="214" customWidth="1"/>
    <col min="3850" max="3850" width="9" style="214" customWidth="1"/>
    <col min="3851" max="3851" width="7" style="214" customWidth="1"/>
    <col min="3852" max="3852" width="6.21875" style="214" customWidth="1"/>
    <col min="3853" max="4096" width="9.21875" style="214"/>
    <col min="4097" max="4097" width="11.44140625" style="214" customWidth="1"/>
    <col min="4098" max="4099" width="12.21875" style="214" customWidth="1"/>
    <col min="4100" max="4100" width="15.5546875" style="214" customWidth="1"/>
    <col min="4101" max="4101" width="1.77734375" style="214" customWidth="1"/>
    <col min="4102" max="4102" width="12.77734375" style="214" customWidth="1"/>
    <col min="4103" max="4103" width="12.44140625" style="214" bestFit="1" customWidth="1"/>
    <col min="4104" max="4104" width="6.5546875" style="214" customWidth="1"/>
    <col min="4105" max="4105" width="15.21875" style="214" customWidth="1"/>
    <col min="4106" max="4106" width="9" style="214" customWidth="1"/>
    <col min="4107" max="4107" width="7" style="214" customWidth="1"/>
    <col min="4108" max="4108" width="6.21875" style="214" customWidth="1"/>
    <col min="4109" max="4352" width="9.21875" style="214"/>
    <col min="4353" max="4353" width="11.44140625" style="214" customWidth="1"/>
    <col min="4354" max="4355" width="12.21875" style="214" customWidth="1"/>
    <col min="4356" max="4356" width="15.5546875" style="214" customWidth="1"/>
    <col min="4357" max="4357" width="1.77734375" style="214" customWidth="1"/>
    <col min="4358" max="4358" width="12.77734375" style="214" customWidth="1"/>
    <col min="4359" max="4359" width="12.44140625" style="214" bestFit="1" customWidth="1"/>
    <col min="4360" max="4360" width="6.5546875" style="214" customWidth="1"/>
    <col min="4361" max="4361" width="15.21875" style="214" customWidth="1"/>
    <col min="4362" max="4362" width="9" style="214" customWidth="1"/>
    <col min="4363" max="4363" width="7" style="214" customWidth="1"/>
    <col min="4364" max="4364" width="6.21875" style="214" customWidth="1"/>
    <col min="4365" max="4608" width="9.21875" style="214"/>
    <col min="4609" max="4609" width="11.44140625" style="214" customWidth="1"/>
    <col min="4610" max="4611" width="12.21875" style="214" customWidth="1"/>
    <col min="4612" max="4612" width="15.5546875" style="214" customWidth="1"/>
    <col min="4613" max="4613" width="1.77734375" style="214" customWidth="1"/>
    <col min="4614" max="4614" width="12.77734375" style="214" customWidth="1"/>
    <col min="4615" max="4615" width="12.44140625" style="214" bestFit="1" customWidth="1"/>
    <col min="4616" max="4616" width="6.5546875" style="214" customWidth="1"/>
    <col min="4617" max="4617" width="15.21875" style="214" customWidth="1"/>
    <col min="4618" max="4618" width="9" style="214" customWidth="1"/>
    <col min="4619" max="4619" width="7" style="214" customWidth="1"/>
    <col min="4620" max="4620" width="6.21875" style="214" customWidth="1"/>
    <col min="4621" max="4864" width="9.21875" style="214"/>
    <col min="4865" max="4865" width="11.44140625" style="214" customWidth="1"/>
    <col min="4866" max="4867" width="12.21875" style="214" customWidth="1"/>
    <col min="4868" max="4868" width="15.5546875" style="214" customWidth="1"/>
    <col min="4869" max="4869" width="1.77734375" style="214" customWidth="1"/>
    <col min="4870" max="4870" width="12.77734375" style="214" customWidth="1"/>
    <col min="4871" max="4871" width="12.44140625" style="214" bestFit="1" customWidth="1"/>
    <col min="4872" max="4872" width="6.5546875" style="214" customWidth="1"/>
    <col min="4873" max="4873" width="15.21875" style="214" customWidth="1"/>
    <col min="4874" max="4874" width="9" style="214" customWidth="1"/>
    <col min="4875" max="4875" width="7" style="214" customWidth="1"/>
    <col min="4876" max="4876" width="6.21875" style="214" customWidth="1"/>
    <col min="4877" max="5120" width="9.21875" style="214"/>
    <col min="5121" max="5121" width="11.44140625" style="214" customWidth="1"/>
    <col min="5122" max="5123" width="12.21875" style="214" customWidth="1"/>
    <col min="5124" max="5124" width="15.5546875" style="214" customWidth="1"/>
    <col min="5125" max="5125" width="1.77734375" style="214" customWidth="1"/>
    <col min="5126" max="5126" width="12.77734375" style="214" customWidth="1"/>
    <col min="5127" max="5127" width="12.44140625" style="214" bestFit="1" customWidth="1"/>
    <col min="5128" max="5128" width="6.5546875" style="214" customWidth="1"/>
    <col min="5129" max="5129" width="15.21875" style="214" customWidth="1"/>
    <col min="5130" max="5130" width="9" style="214" customWidth="1"/>
    <col min="5131" max="5131" width="7" style="214" customWidth="1"/>
    <col min="5132" max="5132" width="6.21875" style="214" customWidth="1"/>
    <col min="5133" max="5376" width="9.21875" style="214"/>
    <col min="5377" max="5377" width="11.44140625" style="214" customWidth="1"/>
    <col min="5378" max="5379" width="12.21875" style="214" customWidth="1"/>
    <col min="5380" max="5380" width="15.5546875" style="214" customWidth="1"/>
    <col min="5381" max="5381" width="1.77734375" style="214" customWidth="1"/>
    <col min="5382" max="5382" width="12.77734375" style="214" customWidth="1"/>
    <col min="5383" max="5383" width="12.44140625" style="214" bestFit="1" customWidth="1"/>
    <col min="5384" max="5384" width="6.5546875" style="214" customWidth="1"/>
    <col min="5385" max="5385" width="15.21875" style="214" customWidth="1"/>
    <col min="5386" max="5386" width="9" style="214" customWidth="1"/>
    <col min="5387" max="5387" width="7" style="214" customWidth="1"/>
    <col min="5388" max="5388" width="6.21875" style="214" customWidth="1"/>
    <col min="5389" max="5632" width="9.21875" style="214"/>
    <col min="5633" max="5633" width="11.44140625" style="214" customWidth="1"/>
    <col min="5634" max="5635" width="12.21875" style="214" customWidth="1"/>
    <col min="5636" max="5636" width="15.5546875" style="214" customWidth="1"/>
    <col min="5637" max="5637" width="1.77734375" style="214" customWidth="1"/>
    <col min="5638" max="5638" width="12.77734375" style="214" customWidth="1"/>
    <col min="5639" max="5639" width="12.44140625" style="214" bestFit="1" customWidth="1"/>
    <col min="5640" max="5640" width="6.5546875" style="214" customWidth="1"/>
    <col min="5641" max="5641" width="15.21875" style="214" customWidth="1"/>
    <col min="5642" max="5642" width="9" style="214" customWidth="1"/>
    <col min="5643" max="5643" width="7" style="214" customWidth="1"/>
    <col min="5644" max="5644" width="6.21875" style="214" customWidth="1"/>
    <col min="5645" max="5888" width="9.21875" style="214"/>
    <col min="5889" max="5889" width="11.44140625" style="214" customWidth="1"/>
    <col min="5890" max="5891" width="12.21875" style="214" customWidth="1"/>
    <col min="5892" max="5892" width="15.5546875" style="214" customWidth="1"/>
    <col min="5893" max="5893" width="1.77734375" style="214" customWidth="1"/>
    <col min="5894" max="5894" width="12.77734375" style="214" customWidth="1"/>
    <col min="5895" max="5895" width="12.44140625" style="214" bestFit="1" customWidth="1"/>
    <col min="5896" max="5896" width="6.5546875" style="214" customWidth="1"/>
    <col min="5897" max="5897" width="15.21875" style="214" customWidth="1"/>
    <col min="5898" max="5898" width="9" style="214" customWidth="1"/>
    <col min="5899" max="5899" width="7" style="214" customWidth="1"/>
    <col min="5900" max="5900" width="6.21875" style="214" customWidth="1"/>
    <col min="5901" max="6144" width="9.21875" style="214"/>
    <col min="6145" max="6145" width="11.44140625" style="214" customWidth="1"/>
    <col min="6146" max="6147" width="12.21875" style="214" customWidth="1"/>
    <col min="6148" max="6148" width="15.5546875" style="214" customWidth="1"/>
    <col min="6149" max="6149" width="1.77734375" style="214" customWidth="1"/>
    <col min="6150" max="6150" width="12.77734375" style="214" customWidth="1"/>
    <col min="6151" max="6151" width="12.44140625" style="214" bestFit="1" customWidth="1"/>
    <col min="6152" max="6152" width="6.5546875" style="214" customWidth="1"/>
    <col min="6153" max="6153" width="15.21875" style="214" customWidth="1"/>
    <col min="6154" max="6154" width="9" style="214" customWidth="1"/>
    <col min="6155" max="6155" width="7" style="214" customWidth="1"/>
    <col min="6156" max="6156" width="6.21875" style="214" customWidth="1"/>
    <col min="6157" max="6400" width="9.21875" style="214"/>
    <col min="6401" max="6401" width="11.44140625" style="214" customWidth="1"/>
    <col min="6402" max="6403" width="12.21875" style="214" customWidth="1"/>
    <col min="6404" max="6404" width="15.5546875" style="214" customWidth="1"/>
    <col min="6405" max="6405" width="1.77734375" style="214" customWidth="1"/>
    <col min="6406" max="6406" width="12.77734375" style="214" customWidth="1"/>
    <col min="6407" max="6407" width="12.44140625" style="214" bestFit="1" customWidth="1"/>
    <col min="6408" max="6408" width="6.5546875" style="214" customWidth="1"/>
    <col min="6409" max="6409" width="15.21875" style="214" customWidth="1"/>
    <col min="6410" max="6410" width="9" style="214" customWidth="1"/>
    <col min="6411" max="6411" width="7" style="214" customWidth="1"/>
    <col min="6412" max="6412" width="6.21875" style="214" customWidth="1"/>
    <col min="6413" max="6656" width="9.21875" style="214"/>
    <col min="6657" max="6657" width="11.44140625" style="214" customWidth="1"/>
    <col min="6658" max="6659" width="12.21875" style="214" customWidth="1"/>
    <col min="6660" max="6660" width="15.5546875" style="214" customWidth="1"/>
    <col min="6661" max="6661" width="1.77734375" style="214" customWidth="1"/>
    <col min="6662" max="6662" width="12.77734375" style="214" customWidth="1"/>
    <col min="6663" max="6663" width="12.44140625" style="214" bestFit="1" customWidth="1"/>
    <col min="6664" max="6664" width="6.5546875" style="214" customWidth="1"/>
    <col min="6665" max="6665" width="15.21875" style="214" customWidth="1"/>
    <col min="6666" max="6666" width="9" style="214" customWidth="1"/>
    <col min="6667" max="6667" width="7" style="214" customWidth="1"/>
    <col min="6668" max="6668" width="6.21875" style="214" customWidth="1"/>
    <col min="6669" max="6912" width="9.21875" style="214"/>
    <col min="6913" max="6913" width="11.44140625" style="214" customWidth="1"/>
    <col min="6914" max="6915" width="12.21875" style="214" customWidth="1"/>
    <col min="6916" max="6916" width="15.5546875" style="214" customWidth="1"/>
    <col min="6917" max="6917" width="1.77734375" style="214" customWidth="1"/>
    <col min="6918" max="6918" width="12.77734375" style="214" customWidth="1"/>
    <col min="6919" max="6919" width="12.44140625" style="214" bestFit="1" customWidth="1"/>
    <col min="6920" max="6920" width="6.5546875" style="214" customWidth="1"/>
    <col min="6921" max="6921" width="15.21875" style="214" customWidth="1"/>
    <col min="6922" max="6922" width="9" style="214" customWidth="1"/>
    <col min="6923" max="6923" width="7" style="214" customWidth="1"/>
    <col min="6924" max="6924" width="6.21875" style="214" customWidth="1"/>
    <col min="6925" max="7168" width="9.21875" style="214"/>
    <col min="7169" max="7169" width="11.44140625" style="214" customWidth="1"/>
    <col min="7170" max="7171" width="12.21875" style="214" customWidth="1"/>
    <col min="7172" max="7172" width="15.5546875" style="214" customWidth="1"/>
    <col min="7173" max="7173" width="1.77734375" style="214" customWidth="1"/>
    <col min="7174" max="7174" width="12.77734375" style="214" customWidth="1"/>
    <col min="7175" max="7175" width="12.44140625" style="214" bestFit="1" customWidth="1"/>
    <col min="7176" max="7176" width="6.5546875" style="214" customWidth="1"/>
    <col min="7177" max="7177" width="15.21875" style="214" customWidth="1"/>
    <col min="7178" max="7178" width="9" style="214" customWidth="1"/>
    <col min="7179" max="7179" width="7" style="214" customWidth="1"/>
    <col min="7180" max="7180" width="6.21875" style="214" customWidth="1"/>
    <col min="7181" max="7424" width="9.21875" style="214"/>
    <col min="7425" max="7425" width="11.44140625" style="214" customWidth="1"/>
    <col min="7426" max="7427" width="12.21875" style="214" customWidth="1"/>
    <col min="7428" max="7428" width="15.5546875" style="214" customWidth="1"/>
    <col min="7429" max="7429" width="1.77734375" style="214" customWidth="1"/>
    <col min="7430" max="7430" width="12.77734375" style="214" customWidth="1"/>
    <col min="7431" max="7431" width="12.44140625" style="214" bestFit="1" customWidth="1"/>
    <col min="7432" max="7432" width="6.5546875" style="214" customWidth="1"/>
    <col min="7433" max="7433" width="15.21875" style="214" customWidth="1"/>
    <col min="7434" max="7434" width="9" style="214" customWidth="1"/>
    <col min="7435" max="7435" width="7" style="214" customWidth="1"/>
    <col min="7436" max="7436" width="6.21875" style="214" customWidth="1"/>
    <col min="7437" max="7680" width="9.21875" style="214"/>
    <col min="7681" max="7681" width="11.44140625" style="214" customWidth="1"/>
    <col min="7682" max="7683" width="12.21875" style="214" customWidth="1"/>
    <col min="7684" max="7684" width="15.5546875" style="214" customWidth="1"/>
    <col min="7685" max="7685" width="1.77734375" style="214" customWidth="1"/>
    <col min="7686" max="7686" width="12.77734375" style="214" customWidth="1"/>
    <col min="7687" max="7687" width="12.44140625" style="214" bestFit="1" customWidth="1"/>
    <col min="7688" max="7688" width="6.5546875" style="214" customWidth="1"/>
    <col min="7689" max="7689" width="15.21875" style="214" customWidth="1"/>
    <col min="7690" max="7690" width="9" style="214" customWidth="1"/>
    <col min="7691" max="7691" width="7" style="214" customWidth="1"/>
    <col min="7692" max="7692" width="6.21875" style="214" customWidth="1"/>
    <col min="7693" max="7936" width="9.21875" style="214"/>
    <col min="7937" max="7937" width="11.44140625" style="214" customWidth="1"/>
    <col min="7938" max="7939" width="12.21875" style="214" customWidth="1"/>
    <col min="7940" max="7940" width="15.5546875" style="214" customWidth="1"/>
    <col min="7941" max="7941" width="1.77734375" style="214" customWidth="1"/>
    <col min="7942" max="7942" width="12.77734375" style="214" customWidth="1"/>
    <col min="7943" max="7943" width="12.44140625" style="214" bestFit="1" customWidth="1"/>
    <col min="7944" max="7944" width="6.5546875" style="214" customWidth="1"/>
    <col min="7945" max="7945" width="15.21875" style="214" customWidth="1"/>
    <col min="7946" max="7946" width="9" style="214" customWidth="1"/>
    <col min="7947" max="7947" width="7" style="214" customWidth="1"/>
    <col min="7948" max="7948" width="6.21875" style="214" customWidth="1"/>
    <col min="7949" max="8192" width="9.21875" style="214"/>
    <col min="8193" max="8193" width="11.44140625" style="214" customWidth="1"/>
    <col min="8194" max="8195" width="12.21875" style="214" customWidth="1"/>
    <col min="8196" max="8196" width="15.5546875" style="214" customWidth="1"/>
    <col min="8197" max="8197" width="1.77734375" style="214" customWidth="1"/>
    <col min="8198" max="8198" width="12.77734375" style="214" customWidth="1"/>
    <col min="8199" max="8199" width="12.44140625" style="214" bestFit="1" customWidth="1"/>
    <col min="8200" max="8200" width="6.5546875" style="214" customWidth="1"/>
    <col min="8201" max="8201" width="15.21875" style="214" customWidth="1"/>
    <col min="8202" max="8202" width="9" style="214" customWidth="1"/>
    <col min="8203" max="8203" width="7" style="214" customWidth="1"/>
    <col min="8204" max="8204" width="6.21875" style="214" customWidth="1"/>
    <col min="8205" max="8448" width="9.21875" style="214"/>
    <col min="8449" max="8449" width="11.44140625" style="214" customWidth="1"/>
    <col min="8450" max="8451" width="12.21875" style="214" customWidth="1"/>
    <col min="8452" max="8452" width="15.5546875" style="214" customWidth="1"/>
    <col min="8453" max="8453" width="1.77734375" style="214" customWidth="1"/>
    <col min="8454" max="8454" width="12.77734375" style="214" customWidth="1"/>
    <col min="8455" max="8455" width="12.44140625" style="214" bestFit="1" customWidth="1"/>
    <col min="8456" max="8456" width="6.5546875" style="214" customWidth="1"/>
    <col min="8457" max="8457" width="15.21875" style="214" customWidth="1"/>
    <col min="8458" max="8458" width="9" style="214" customWidth="1"/>
    <col min="8459" max="8459" width="7" style="214" customWidth="1"/>
    <col min="8460" max="8460" width="6.21875" style="214" customWidth="1"/>
    <col min="8461" max="8704" width="9.21875" style="214"/>
    <col min="8705" max="8705" width="11.44140625" style="214" customWidth="1"/>
    <col min="8706" max="8707" width="12.21875" style="214" customWidth="1"/>
    <col min="8708" max="8708" width="15.5546875" style="214" customWidth="1"/>
    <col min="8709" max="8709" width="1.77734375" style="214" customWidth="1"/>
    <col min="8710" max="8710" width="12.77734375" style="214" customWidth="1"/>
    <col min="8711" max="8711" width="12.44140625" style="214" bestFit="1" customWidth="1"/>
    <col min="8712" max="8712" width="6.5546875" style="214" customWidth="1"/>
    <col min="8713" max="8713" width="15.21875" style="214" customWidth="1"/>
    <col min="8714" max="8714" width="9" style="214" customWidth="1"/>
    <col min="8715" max="8715" width="7" style="214" customWidth="1"/>
    <col min="8716" max="8716" width="6.21875" style="214" customWidth="1"/>
    <col min="8717" max="8960" width="9.21875" style="214"/>
    <col min="8961" max="8961" width="11.44140625" style="214" customWidth="1"/>
    <col min="8962" max="8963" width="12.21875" style="214" customWidth="1"/>
    <col min="8964" max="8964" width="15.5546875" style="214" customWidth="1"/>
    <col min="8965" max="8965" width="1.77734375" style="214" customWidth="1"/>
    <col min="8966" max="8966" width="12.77734375" style="214" customWidth="1"/>
    <col min="8967" max="8967" width="12.44140625" style="214" bestFit="1" customWidth="1"/>
    <col min="8968" max="8968" width="6.5546875" style="214" customWidth="1"/>
    <col min="8969" max="8969" width="15.21875" style="214" customWidth="1"/>
    <col min="8970" max="8970" width="9" style="214" customWidth="1"/>
    <col min="8971" max="8971" width="7" style="214" customWidth="1"/>
    <col min="8972" max="8972" width="6.21875" style="214" customWidth="1"/>
    <col min="8973" max="9216" width="9.21875" style="214"/>
    <col min="9217" max="9217" width="11.44140625" style="214" customWidth="1"/>
    <col min="9218" max="9219" width="12.21875" style="214" customWidth="1"/>
    <col min="9220" max="9220" width="15.5546875" style="214" customWidth="1"/>
    <col min="9221" max="9221" width="1.77734375" style="214" customWidth="1"/>
    <col min="9222" max="9222" width="12.77734375" style="214" customWidth="1"/>
    <col min="9223" max="9223" width="12.44140625" style="214" bestFit="1" customWidth="1"/>
    <col min="9224" max="9224" width="6.5546875" style="214" customWidth="1"/>
    <col min="9225" max="9225" width="15.21875" style="214" customWidth="1"/>
    <col min="9226" max="9226" width="9" style="214" customWidth="1"/>
    <col min="9227" max="9227" width="7" style="214" customWidth="1"/>
    <col min="9228" max="9228" width="6.21875" style="214" customWidth="1"/>
    <col min="9229" max="9472" width="9.21875" style="214"/>
    <col min="9473" max="9473" width="11.44140625" style="214" customWidth="1"/>
    <col min="9474" max="9475" width="12.21875" style="214" customWidth="1"/>
    <col min="9476" max="9476" width="15.5546875" style="214" customWidth="1"/>
    <col min="9477" max="9477" width="1.77734375" style="214" customWidth="1"/>
    <col min="9478" max="9478" width="12.77734375" style="214" customWidth="1"/>
    <col min="9479" max="9479" width="12.44140625" style="214" bestFit="1" customWidth="1"/>
    <col min="9480" max="9480" width="6.5546875" style="214" customWidth="1"/>
    <col min="9481" max="9481" width="15.21875" style="214" customWidth="1"/>
    <col min="9482" max="9482" width="9" style="214" customWidth="1"/>
    <col min="9483" max="9483" width="7" style="214" customWidth="1"/>
    <col min="9484" max="9484" width="6.21875" style="214" customWidth="1"/>
    <col min="9485" max="9728" width="9.21875" style="214"/>
    <col min="9729" max="9729" width="11.44140625" style="214" customWidth="1"/>
    <col min="9730" max="9731" width="12.21875" style="214" customWidth="1"/>
    <col min="9732" max="9732" width="15.5546875" style="214" customWidth="1"/>
    <col min="9733" max="9733" width="1.77734375" style="214" customWidth="1"/>
    <col min="9734" max="9734" width="12.77734375" style="214" customWidth="1"/>
    <col min="9735" max="9735" width="12.44140625" style="214" bestFit="1" customWidth="1"/>
    <col min="9736" max="9736" width="6.5546875" style="214" customWidth="1"/>
    <col min="9737" max="9737" width="15.21875" style="214" customWidth="1"/>
    <col min="9738" max="9738" width="9" style="214" customWidth="1"/>
    <col min="9739" max="9739" width="7" style="214" customWidth="1"/>
    <col min="9740" max="9740" width="6.21875" style="214" customWidth="1"/>
    <col min="9741" max="9984" width="9.21875" style="214"/>
    <col min="9985" max="9985" width="11.44140625" style="214" customWidth="1"/>
    <col min="9986" max="9987" width="12.21875" style="214" customWidth="1"/>
    <col min="9988" max="9988" width="15.5546875" style="214" customWidth="1"/>
    <col min="9989" max="9989" width="1.77734375" style="214" customWidth="1"/>
    <col min="9990" max="9990" width="12.77734375" style="214" customWidth="1"/>
    <col min="9991" max="9991" width="12.44140625" style="214" bestFit="1" customWidth="1"/>
    <col min="9992" max="9992" width="6.5546875" style="214" customWidth="1"/>
    <col min="9993" max="9993" width="15.21875" style="214" customWidth="1"/>
    <col min="9994" max="9994" width="9" style="214" customWidth="1"/>
    <col min="9995" max="9995" width="7" style="214" customWidth="1"/>
    <col min="9996" max="9996" width="6.21875" style="214" customWidth="1"/>
    <col min="9997" max="10240" width="9.21875" style="214"/>
    <col min="10241" max="10241" width="11.44140625" style="214" customWidth="1"/>
    <col min="10242" max="10243" width="12.21875" style="214" customWidth="1"/>
    <col min="10244" max="10244" width="15.5546875" style="214" customWidth="1"/>
    <col min="10245" max="10245" width="1.77734375" style="214" customWidth="1"/>
    <col min="10246" max="10246" width="12.77734375" style="214" customWidth="1"/>
    <col min="10247" max="10247" width="12.44140625" style="214" bestFit="1" customWidth="1"/>
    <col min="10248" max="10248" width="6.5546875" style="214" customWidth="1"/>
    <col min="10249" max="10249" width="15.21875" style="214" customWidth="1"/>
    <col min="10250" max="10250" width="9" style="214" customWidth="1"/>
    <col min="10251" max="10251" width="7" style="214" customWidth="1"/>
    <col min="10252" max="10252" width="6.21875" style="214" customWidth="1"/>
    <col min="10253" max="10496" width="9.21875" style="214"/>
    <col min="10497" max="10497" width="11.44140625" style="214" customWidth="1"/>
    <col min="10498" max="10499" width="12.21875" style="214" customWidth="1"/>
    <col min="10500" max="10500" width="15.5546875" style="214" customWidth="1"/>
    <col min="10501" max="10501" width="1.77734375" style="214" customWidth="1"/>
    <col min="10502" max="10502" width="12.77734375" style="214" customWidth="1"/>
    <col min="10503" max="10503" width="12.44140625" style="214" bestFit="1" customWidth="1"/>
    <col min="10504" max="10504" width="6.5546875" style="214" customWidth="1"/>
    <col min="10505" max="10505" width="15.21875" style="214" customWidth="1"/>
    <col min="10506" max="10506" width="9" style="214" customWidth="1"/>
    <col min="10507" max="10507" width="7" style="214" customWidth="1"/>
    <col min="10508" max="10508" width="6.21875" style="214" customWidth="1"/>
    <col min="10509" max="10752" width="9.21875" style="214"/>
    <col min="10753" max="10753" width="11.44140625" style="214" customWidth="1"/>
    <col min="10754" max="10755" width="12.21875" style="214" customWidth="1"/>
    <col min="10756" max="10756" width="15.5546875" style="214" customWidth="1"/>
    <col min="10757" max="10757" width="1.77734375" style="214" customWidth="1"/>
    <col min="10758" max="10758" width="12.77734375" style="214" customWidth="1"/>
    <col min="10759" max="10759" width="12.44140625" style="214" bestFit="1" customWidth="1"/>
    <col min="10760" max="10760" width="6.5546875" style="214" customWidth="1"/>
    <col min="10761" max="10761" width="15.21875" style="214" customWidth="1"/>
    <col min="10762" max="10762" width="9" style="214" customWidth="1"/>
    <col min="10763" max="10763" width="7" style="214" customWidth="1"/>
    <col min="10764" max="10764" width="6.21875" style="214" customWidth="1"/>
    <col min="10765" max="11008" width="9.21875" style="214"/>
    <col min="11009" max="11009" width="11.44140625" style="214" customWidth="1"/>
    <col min="11010" max="11011" width="12.21875" style="214" customWidth="1"/>
    <col min="11012" max="11012" width="15.5546875" style="214" customWidth="1"/>
    <col min="11013" max="11013" width="1.77734375" style="214" customWidth="1"/>
    <col min="11014" max="11014" width="12.77734375" style="214" customWidth="1"/>
    <col min="11015" max="11015" width="12.44140625" style="214" bestFit="1" customWidth="1"/>
    <col min="11016" max="11016" width="6.5546875" style="214" customWidth="1"/>
    <col min="11017" max="11017" width="15.21875" style="214" customWidth="1"/>
    <col min="11018" max="11018" width="9" style="214" customWidth="1"/>
    <col min="11019" max="11019" width="7" style="214" customWidth="1"/>
    <col min="11020" max="11020" width="6.21875" style="214" customWidth="1"/>
    <col min="11021" max="11264" width="9.21875" style="214"/>
    <col min="11265" max="11265" width="11.44140625" style="214" customWidth="1"/>
    <col min="11266" max="11267" width="12.21875" style="214" customWidth="1"/>
    <col min="11268" max="11268" width="15.5546875" style="214" customWidth="1"/>
    <col min="11269" max="11269" width="1.77734375" style="214" customWidth="1"/>
    <col min="11270" max="11270" width="12.77734375" style="214" customWidth="1"/>
    <col min="11271" max="11271" width="12.44140625" style="214" bestFit="1" customWidth="1"/>
    <col min="11272" max="11272" width="6.5546875" style="214" customWidth="1"/>
    <col min="11273" max="11273" width="15.21875" style="214" customWidth="1"/>
    <col min="11274" max="11274" width="9" style="214" customWidth="1"/>
    <col min="11275" max="11275" width="7" style="214" customWidth="1"/>
    <col min="11276" max="11276" width="6.21875" style="214" customWidth="1"/>
    <col min="11277" max="11520" width="9.21875" style="214"/>
    <col min="11521" max="11521" width="11.44140625" style="214" customWidth="1"/>
    <col min="11522" max="11523" width="12.21875" style="214" customWidth="1"/>
    <col min="11524" max="11524" width="15.5546875" style="214" customWidth="1"/>
    <col min="11525" max="11525" width="1.77734375" style="214" customWidth="1"/>
    <col min="11526" max="11526" width="12.77734375" style="214" customWidth="1"/>
    <col min="11527" max="11527" width="12.44140625" style="214" bestFit="1" customWidth="1"/>
    <col min="11528" max="11528" width="6.5546875" style="214" customWidth="1"/>
    <col min="11529" max="11529" width="15.21875" style="214" customWidth="1"/>
    <col min="11530" max="11530" width="9" style="214" customWidth="1"/>
    <col min="11531" max="11531" width="7" style="214" customWidth="1"/>
    <col min="11532" max="11532" width="6.21875" style="214" customWidth="1"/>
    <col min="11533" max="11776" width="9.21875" style="214"/>
    <col min="11777" max="11777" width="11.44140625" style="214" customWidth="1"/>
    <col min="11778" max="11779" width="12.21875" style="214" customWidth="1"/>
    <col min="11780" max="11780" width="15.5546875" style="214" customWidth="1"/>
    <col min="11781" max="11781" width="1.77734375" style="214" customWidth="1"/>
    <col min="11782" max="11782" width="12.77734375" style="214" customWidth="1"/>
    <col min="11783" max="11783" width="12.44140625" style="214" bestFit="1" customWidth="1"/>
    <col min="11784" max="11784" width="6.5546875" style="214" customWidth="1"/>
    <col min="11785" max="11785" width="15.21875" style="214" customWidth="1"/>
    <col min="11786" max="11786" width="9" style="214" customWidth="1"/>
    <col min="11787" max="11787" width="7" style="214" customWidth="1"/>
    <col min="11788" max="11788" width="6.21875" style="214" customWidth="1"/>
    <col min="11789" max="12032" width="9.21875" style="214"/>
    <col min="12033" max="12033" width="11.44140625" style="214" customWidth="1"/>
    <col min="12034" max="12035" width="12.21875" style="214" customWidth="1"/>
    <col min="12036" max="12036" width="15.5546875" style="214" customWidth="1"/>
    <col min="12037" max="12037" width="1.77734375" style="214" customWidth="1"/>
    <col min="12038" max="12038" width="12.77734375" style="214" customWidth="1"/>
    <col min="12039" max="12039" width="12.44140625" style="214" bestFit="1" customWidth="1"/>
    <col min="12040" max="12040" width="6.5546875" style="214" customWidth="1"/>
    <col min="12041" max="12041" width="15.21875" style="214" customWidth="1"/>
    <col min="12042" max="12042" width="9" style="214" customWidth="1"/>
    <col min="12043" max="12043" width="7" style="214" customWidth="1"/>
    <col min="12044" max="12044" width="6.21875" style="214" customWidth="1"/>
    <col min="12045" max="12288" width="9.21875" style="214"/>
    <col min="12289" max="12289" width="11.44140625" style="214" customWidth="1"/>
    <col min="12290" max="12291" width="12.21875" style="214" customWidth="1"/>
    <col min="12292" max="12292" width="15.5546875" style="214" customWidth="1"/>
    <col min="12293" max="12293" width="1.77734375" style="214" customWidth="1"/>
    <col min="12294" max="12294" width="12.77734375" style="214" customWidth="1"/>
    <col min="12295" max="12295" width="12.44140625" style="214" bestFit="1" customWidth="1"/>
    <col min="12296" max="12296" width="6.5546875" style="214" customWidth="1"/>
    <col min="12297" max="12297" width="15.21875" style="214" customWidth="1"/>
    <col min="12298" max="12298" width="9" style="214" customWidth="1"/>
    <col min="12299" max="12299" width="7" style="214" customWidth="1"/>
    <col min="12300" max="12300" width="6.21875" style="214" customWidth="1"/>
    <col min="12301" max="12544" width="9.21875" style="214"/>
    <col min="12545" max="12545" width="11.44140625" style="214" customWidth="1"/>
    <col min="12546" max="12547" width="12.21875" style="214" customWidth="1"/>
    <col min="12548" max="12548" width="15.5546875" style="214" customWidth="1"/>
    <col min="12549" max="12549" width="1.77734375" style="214" customWidth="1"/>
    <col min="12550" max="12550" width="12.77734375" style="214" customWidth="1"/>
    <col min="12551" max="12551" width="12.44140625" style="214" bestFit="1" customWidth="1"/>
    <col min="12552" max="12552" width="6.5546875" style="214" customWidth="1"/>
    <col min="12553" max="12553" width="15.21875" style="214" customWidth="1"/>
    <col min="12554" max="12554" width="9" style="214" customWidth="1"/>
    <col min="12555" max="12555" width="7" style="214" customWidth="1"/>
    <col min="12556" max="12556" width="6.21875" style="214" customWidth="1"/>
    <col min="12557" max="12800" width="9.21875" style="214"/>
    <col min="12801" max="12801" width="11.44140625" style="214" customWidth="1"/>
    <col min="12802" max="12803" width="12.21875" style="214" customWidth="1"/>
    <col min="12804" max="12804" width="15.5546875" style="214" customWidth="1"/>
    <col min="12805" max="12805" width="1.77734375" style="214" customWidth="1"/>
    <col min="12806" max="12806" width="12.77734375" style="214" customWidth="1"/>
    <col min="12807" max="12807" width="12.44140625" style="214" bestFit="1" customWidth="1"/>
    <col min="12808" max="12808" width="6.5546875" style="214" customWidth="1"/>
    <col min="12809" max="12809" width="15.21875" style="214" customWidth="1"/>
    <col min="12810" max="12810" width="9" style="214" customWidth="1"/>
    <col min="12811" max="12811" width="7" style="214" customWidth="1"/>
    <col min="12812" max="12812" width="6.21875" style="214" customWidth="1"/>
    <col min="12813" max="13056" width="9.21875" style="214"/>
    <col min="13057" max="13057" width="11.44140625" style="214" customWidth="1"/>
    <col min="13058" max="13059" width="12.21875" style="214" customWidth="1"/>
    <col min="13060" max="13060" width="15.5546875" style="214" customWidth="1"/>
    <col min="13061" max="13061" width="1.77734375" style="214" customWidth="1"/>
    <col min="13062" max="13062" width="12.77734375" style="214" customWidth="1"/>
    <col min="13063" max="13063" width="12.44140625" style="214" bestFit="1" customWidth="1"/>
    <col min="13064" max="13064" width="6.5546875" style="214" customWidth="1"/>
    <col min="13065" max="13065" width="15.21875" style="214" customWidth="1"/>
    <col min="13066" max="13066" width="9" style="214" customWidth="1"/>
    <col min="13067" max="13067" width="7" style="214" customWidth="1"/>
    <col min="13068" max="13068" width="6.21875" style="214" customWidth="1"/>
    <col min="13069" max="13312" width="9.21875" style="214"/>
    <col min="13313" max="13313" width="11.44140625" style="214" customWidth="1"/>
    <col min="13314" max="13315" width="12.21875" style="214" customWidth="1"/>
    <col min="13316" max="13316" width="15.5546875" style="214" customWidth="1"/>
    <col min="13317" max="13317" width="1.77734375" style="214" customWidth="1"/>
    <col min="13318" max="13318" width="12.77734375" style="214" customWidth="1"/>
    <col min="13319" max="13319" width="12.44140625" style="214" bestFit="1" customWidth="1"/>
    <col min="13320" max="13320" width="6.5546875" style="214" customWidth="1"/>
    <col min="13321" max="13321" width="15.21875" style="214" customWidth="1"/>
    <col min="13322" max="13322" width="9" style="214" customWidth="1"/>
    <col min="13323" max="13323" width="7" style="214" customWidth="1"/>
    <col min="13324" max="13324" width="6.21875" style="214" customWidth="1"/>
    <col min="13325" max="13568" width="9.21875" style="214"/>
    <col min="13569" max="13569" width="11.44140625" style="214" customWidth="1"/>
    <col min="13570" max="13571" width="12.21875" style="214" customWidth="1"/>
    <col min="13572" max="13572" width="15.5546875" style="214" customWidth="1"/>
    <col min="13573" max="13573" width="1.77734375" style="214" customWidth="1"/>
    <col min="13574" max="13574" width="12.77734375" style="214" customWidth="1"/>
    <col min="13575" max="13575" width="12.44140625" style="214" bestFit="1" customWidth="1"/>
    <col min="13576" max="13576" width="6.5546875" style="214" customWidth="1"/>
    <col min="13577" max="13577" width="15.21875" style="214" customWidth="1"/>
    <col min="13578" max="13578" width="9" style="214" customWidth="1"/>
    <col min="13579" max="13579" width="7" style="214" customWidth="1"/>
    <col min="13580" max="13580" width="6.21875" style="214" customWidth="1"/>
    <col min="13581" max="13824" width="9.21875" style="214"/>
    <col min="13825" max="13825" width="11.44140625" style="214" customWidth="1"/>
    <col min="13826" max="13827" width="12.21875" style="214" customWidth="1"/>
    <col min="13828" max="13828" width="15.5546875" style="214" customWidth="1"/>
    <col min="13829" max="13829" width="1.77734375" style="214" customWidth="1"/>
    <col min="13830" max="13830" width="12.77734375" style="214" customWidth="1"/>
    <col min="13831" max="13831" width="12.44140625" style="214" bestFit="1" customWidth="1"/>
    <col min="13832" max="13832" width="6.5546875" style="214" customWidth="1"/>
    <col min="13833" max="13833" width="15.21875" style="214" customWidth="1"/>
    <col min="13834" max="13834" width="9" style="214" customWidth="1"/>
    <col min="13835" max="13835" width="7" style="214" customWidth="1"/>
    <col min="13836" max="13836" width="6.21875" style="214" customWidth="1"/>
    <col min="13837" max="14080" width="9.21875" style="214"/>
    <col min="14081" max="14081" width="11.44140625" style="214" customWidth="1"/>
    <col min="14082" max="14083" width="12.21875" style="214" customWidth="1"/>
    <col min="14084" max="14084" width="15.5546875" style="214" customWidth="1"/>
    <col min="14085" max="14085" width="1.77734375" style="214" customWidth="1"/>
    <col min="14086" max="14086" width="12.77734375" style="214" customWidth="1"/>
    <col min="14087" max="14087" width="12.44140625" style="214" bestFit="1" customWidth="1"/>
    <col min="14088" max="14088" width="6.5546875" style="214" customWidth="1"/>
    <col min="14089" max="14089" width="15.21875" style="214" customWidth="1"/>
    <col min="14090" max="14090" width="9" style="214" customWidth="1"/>
    <col min="14091" max="14091" width="7" style="214" customWidth="1"/>
    <col min="14092" max="14092" width="6.21875" style="214" customWidth="1"/>
    <col min="14093" max="14336" width="9.21875" style="214"/>
    <col min="14337" max="14337" width="11.44140625" style="214" customWidth="1"/>
    <col min="14338" max="14339" width="12.21875" style="214" customWidth="1"/>
    <col min="14340" max="14340" width="15.5546875" style="214" customWidth="1"/>
    <col min="14341" max="14341" width="1.77734375" style="214" customWidth="1"/>
    <col min="14342" max="14342" width="12.77734375" style="214" customWidth="1"/>
    <col min="14343" max="14343" width="12.44140625" style="214" bestFit="1" customWidth="1"/>
    <col min="14344" max="14344" width="6.5546875" style="214" customWidth="1"/>
    <col min="14345" max="14345" width="15.21875" style="214" customWidth="1"/>
    <col min="14346" max="14346" width="9" style="214" customWidth="1"/>
    <col min="14347" max="14347" width="7" style="214" customWidth="1"/>
    <col min="14348" max="14348" width="6.21875" style="214" customWidth="1"/>
    <col min="14349" max="14592" width="9.21875" style="214"/>
    <col min="14593" max="14593" width="11.44140625" style="214" customWidth="1"/>
    <col min="14594" max="14595" width="12.21875" style="214" customWidth="1"/>
    <col min="14596" max="14596" width="15.5546875" style="214" customWidth="1"/>
    <col min="14597" max="14597" width="1.77734375" style="214" customWidth="1"/>
    <col min="14598" max="14598" width="12.77734375" style="214" customWidth="1"/>
    <col min="14599" max="14599" width="12.44140625" style="214" bestFit="1" customWidth="1"/>
    <col min="14600" max="14600" width="6.5546875" style="214" customWidth="1"/>
    <col min="14601" max="14601" width="15.21875" style="214" customWidth="1"/>
    <col min="14602" max="14602" width="9" style="214" customWidth="1"/>
    <col min="14603" max="14603" width="7" style="214" customWidth="1"/>
    <col min="14604" max="14604" width="6.21875" style="214" customWidth="1"/>
    <col min="14605" max="14848" width="9.21875" style="214"/>
    <col min="14849" max="14849" width="11.44140625" style="214" customWidth="1"/>
    <col min="14850" max="14851" width="12.21875" style="214" customWidth="1"/>
    <col min="14852" max="14852" width="15.5546875" style="214" customWidth="1"/>
    <col min="14853" max="14853" width="1.77734375" style="214" customWidth="1"/>
    <col min="14854" max="14854" width="12.77734375" style="214" customWidth="1"/>
    <col min="14855" max="14855" width="12.44140625" style="214" bestFit="1" customWidth="1"/>
    <col min="14856" max="14856" width="6.5546875" style="214" customWidth="1"/>
    <col min="14857" max="14857" width="15.21875" style="214" customWidth="1"/>
    <col min="14858" max="14858" width="9" style="214" customWidth="1"/>
    <col min="14859" max="14859" width="7" style="214" customWidth="1"/>
    <col min="14860" max="14860" width="6.21875" style="214" customWidth="1"/>
    <col min="14861" max="15104" width="9.21875" style="214"/>
    <col min="15105" max="15105" width="11.44140625" style="214" customWidth="1"/>
    <col min="15106" max="15107" width="12.21875" style="214" customWidth="1"/>
    <col min="15108" max="15108" width="15.5546875" style="214" customWidth="1"/>
    <col min="15109" max="15109" width="1.77734375" style="214" customWidth="1"/>
    <col min="15110" max="15110" width="12.77734375" style="214" customWidth="1"/>
    <col min="15111" max="15111" width="12.44140625" style="214" bestFit="1" customWidth="1"/>
    <col min="15112" max="15112" width="6.5546875" style="214" customWidth="1"/>
    <col min="15113" max="15113" width="15.21875" style="214" customWidth="1"/>
    <col min="15114" max="15114" width="9" style="214" customWidth="1"/>
    <col min="15115" max="15115" width="7" style="214" customWidth="1"/>
    <col min="15116" max="15116" width="6.21875" style="214" customWidth="1"/>
    <col min="15117" max="15360" width="9.21875" style="214"/>
    <col min="15361" max="15361" width="11.44140625" style="214" customWidth="1"/>
    <col min="15362" max="15363" width="12.21875" style="214" customWidth="1"/>
    <col min="15364" max="15364" width="15.5546875" style="214" customWidth="1"/>
    <col min="15365" max="15365" width="1.77734375" style="214" customWidth="1"/>
    <col min="15366" max="15366" width="12.77734375" style="214" customWidth="1"/>
    <col min="15367" max="15367" width="12.44140625" style="214" bestFit="1" customWidth="1"/>
    <col min="15368" max="15368" width="6.5546875" style="214" customWidth="1"/>
    <col min="15369" max="15369" width="15.21875" style="214" customWidth="1"/>
    <col min="15370" max="15370" width="9" style="214" customWidth="1"/>
    <col min="15371" max="15371" width="7" style="214" customWidth="1"/>
    <col min="15372" max="15372" width="6.21875" style="214" customWidth="1"/>
    <col min="15373" max="15616" width="9.21875" style="214"/>
    <col min="15617" max="15617" width="11.44140625" style="214" customWidth="1"/>
    <col min="15618" max="15619" width="12.21875" style="214" customWidth="1"/>
    <col min="15620" max="15620" width="15.5546875" style="214" customWidth="1"/>
    <col min="15621" max="15621" width="1.77734375" style="214" customWidth="1"/>
    <col min="15622" max="15622" width="12.77734375" style="214" customWidth="1"/>
    <col min="15623" max="15623" width="12.44140625" style="214" bestFit="1" customWidth="1"/>
    <col min="15624" max="15624" width="6.5546875" style="214" customWidth="1"/>
    <col min="15625" max="15625" width="15.21875" style="214" customWidth="1"/>
    <col min="15626" max="15626" width="9" style="214" customWidth="1"/>
    <col min="15627" max="15627" width="7" style="214" customWidth="1"/>
    <col min="15628" max="15628" width="6.21875" style="214" customWidth="1"/>
    <col min="15629" max="15872" width="9.21875" style="214"/>
    <col min="15873" max="15873" width="11.44140625" style="214" customWidth="1"/>
    <col min="15874" max="15875" width="12.21875" style="214" customWidth="1"/>
    <col min="15876" max="15876" width="15.5546875" style="214" customWidth="1"/>
    <col min="15877" max="15877" width="1.77734375" style="214" customWidth="1"/>
    <col min="15878" max="15878" width="12.77734375" style="214" customWidth="1"/>
    <col min="15879" max="15879" width="12.44140625" style="214" bestFit="1" customWidth="1"/>
    <col min="15880" max="15880" width="6.5546875" style="214" customWidth="1"/>
    <col min="15881" max="15881" width="15.21875" style="214" customWidth="1"/>
    <col min="15882" max="15882" width="9" style="214" customWidth="1"/>
    <col min="15883" max="15883" width="7" style="214" customWidth="1"/>
    <col min="15884" max="15884" width="6.21875" style="214" customWidth="1"/>
    <col min="15885" max="16128" width="9.21875" style="214"/>
    <col min="16129" max="16129" width="11.44140625" style="214" customWidth="1"/>
    <col min="16130" max="16131" width="12.21875" style="214" customWidth="1"/>
    <col min="16132" max="16132" width="15.5546875" style="214" customWidth="1"/>
    <col min="16133" max="16133" width="1.77734375" style="214" customWidth="1"/>
    <col min="16134" max="16134" width="12.77734375" style="214" customWidth="1"/>
    <col min="16135" max="16135" width="12.44140625" style="214" bestFit="1" customWidth="1"/>
    <col min="16136" max="16136" width="6.5546875" style="214" customWidth="1"/>
    <col min="16137" max="16137" width="15.21875" style="214" customWidth="1"/>
    <col min="16138" max="16138" width="9" style="214" customWidth="1"/>
    <col min="16139" max="16139" width="7" style="214" customWidth="1"/>
    <col min="16140" max="16140" width="6.21875" style="214" customWidth="1"/>
    <col min="16141" max="16384" width="9.21875" style="214"/>
  </cols>
  <sheetData>
    <row r="1" spans="1:53" s="21" customFormat="1" ht="12.6" customHeight="1">
      <c r="M1" s="29"/>
      <c r="N1" s="29"/>
    </row>
    <row r="2" spans="1:53" s="14" customFormat="1" ht="60" customHeight="1">
      <c r="A2" s="12"/>
      <c r="B2" s="16"/>
      <c r="C2" s="39"/>
      <c r="D2" s="39"/>
      <c r="E2" s="39"/>
      <c r="F2" s="564" t="s">
        <v>0</v>
      </c>
      <c r="G2" s="565"/>
      <c r="H2" s="565"/>
      <c r="I2" s="565"/>
      <c r="J2" s="17"/>
      <c r="K2" s="40" t="s">
        <v>195</v>
      </c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</row>
    <row r="3" spans="1:53" s="12" customFormat="1" ht="6.6" customHeight="1">
      <c r="B3" s="13"/>
      <c r="C3" s="566"/>
      <c r="D3" s="566"/>
      <c r="E3" s="566"/>
      <c r="F3" s="566"/>
      <c r="G3" s="566"/>
      <c r="H3" s="566"/>
      <c r="I3" s="566"/>
      <c r="J3" s="566"/>
      <c r="K3" s="13"/>
      <c r="L3" s="13"/>
    </row>
    <row r="4" spans="1:53" ht="18.75" customHeight="1">
      <c r="B4" s="583" t="s">
        <v>0</v>
      </c>
      <c r="C4" s="584"/>
      <c r="D4" s="584"/>
      <c r="E4" s="585"/>
      <c r="F4" s="214"/>
      <c r="G4" s="586" t="s">
        <v>2</v>
      </c>
      <c r="H4" s="587"/>
      <c r="I4" s="588">
        <f ca="1">NOW()</f>
        <v>45980.639491550923</v>
      </c>
      <c r="J4" s="589"/>
      <c r="K4" s="590"/>
      <c r="P4" s="216" t="s">
        <v>56</v>
      </c>
      <c r="Q4" s="216" t="s">
        <v>59</v>
      </c>
      <c r="R4" s="216" t="s">
        <v>59</v>
      </c>
    </row>
    <row r="5" spans="1:53" ht="32.4" customHeight="1">
      <c r="B5" s="226" t="s">
        <v>4</v>
      </c>
      <c r="C5" s="49" t="s">
        <v>5</v>
      </c>
      <c r="D5" s="50" t="s">
        <v>6</v>
      </c>
      <c r="E5" s="228" t="s">
        <v>115</v>
      </c>
      <c r="F5" s="214"/>
      <c r="G5" s="581" t="s">
        <v>138</v>
      </c>
      <c r="H5" s="582"/>
      <c r="I5" s="572" t="s">
        <v>56</v>
      </c>
      <c r="J5" s="573"/>
      <c r="K5" s="574"/>
      <c r="P5" s="216" t="s">
        <v>49</v>
      </c>
      <c r="Q5" s="216" t="s">
        <v>10</v>
      </c>
      <c r="R5" s="216" t="s">
        <v>11</v>
      </c>
    </row>
    <row r="6" spans="1:53" ht="15.75" customHeight="1">
      <c r="B6" s="229">
        <v>1</v>
      </c>
      <c r="C6" s="230">
        <v>0</v>
      </c>
      <c r="D6" s="230">
        <v>0</v>
      </c>
      <c r="E6" s="231">
        <f t="shared" ref="E6:E11" si="0">(C6*B6) + (D6*B6)</f>
        <v>0</v>
      </c>
      <c r="F6" s="214"/>
      <c r="G6" s="593" t="str">
        <f>VLOOKUP($I$5,$P$4:$R$11,2,FALSE)</f>
        <v xml:space="preserve"> </v>
      </c>
      <c r="H6" s="593"/>
      <c r="I6" s="593"/>
      <c r="J6" s="593" t="str">
        <f>VLOOKUP($I$5,$P$4:$R$11,3,FALSE)</f>
        <v xml:space="preserve"> </v>
      </c>
      <c r="K6" s="593"/>
      <c r="P6" s="216" t="s">
        <v>50</v>
      </c>
      <c r="Q6" s="216" t="s">
        <v>55</v>
      </c>
      <c r="R6" s="216" t="s">
        <v>59</v>
      </c>
    </row>
    <row r="7" spans="1:53" ht="15.75" customHeight="1">
      <c r="B7" s="229">
        <v>5</v>
      </c>
      <c r="C7" s="230">
        <v>1</v>
      </c>
      <c r="D7" s="230">
        <v>0</v>
      </c>
      <c r="E7" s="231">
        <f t="shared" si="0"/>
        <v>5</v>
      </c>
      <c r="F7" s="214"/>
      <c r="G7" s="593"/>
      <c r="H7" s="593"/>
      <c r="I7" s="593"/>
      <c r="J7" s="593"/>
      <c r="K7" s="593"/>
      <c r="P7" s="216" t="s">
        <v>51</v>
      </c>
      <c r="Q7" s="216" t="s">
        <v>10</v>
      </c>
      <c r="R7" s="216" t="s">
        <v>11</v>
      </c>
    </row>
    <row r="8" spans="1:53" ht="15.75" customHeight="1">
      <c r="B8" s="229">
        <v>10</v>
      </c>
      <c r="C8" s="230">
        <v>0</v>
      </c>
      <c r="D8" s="230">
        <v>0</v>
      </c>
      <c r="E8" s="231">
        <f t="shared" si="0"/>
        <v>0</v>
      </c>
      <c r="F8" s="214"/>
      <c r="G8" s="639"/>
      <c r="H8" s="640"/>
      <c r="I8" s="641"/>
      <c r="J8" s="639"/>
      <c r="K8" s="641"/>
      <c r="P8" s="216" t="s">
        <v>52</v>
      </c>
      <c r="Q8" s="216" t="s">
        <v>55</v>
      </c>
      <c r="R8" s="216" t="s">
        <v>59</v>
      </c>
    </row>
    <row r="9" spans="1:53" ht="15.75" customHeight="1">
      <c r="B9" s="229">
        <v>20</v>
      </c>
      <c r="C9" s="230">
        <v>0</v>
      </c>
      <c r="D9" s="230">
        <v>0</v>
      </c>
      <c r="E9" s="231">
        <f t="shared" si="0"/>
        <v>0</v>
      </c>
      <c r="F9" s="214"/>
      <c r="G9" s="642"/>
      <c r="H9" s="643"/>
      <c r="I9" s="644"/>
      <c r="J9" s="642"/>
      <c r="K9" s="644"/>
      <c r="P9" s="216" t="s">
        <v>53</v>
      </c>
      <c r="Q9" s="216" t="s">
        <v>10</v>
      </c>
      <c r="R9" s="216" t="s">
        <v>11</v>
      </c>
    </row>
    <row r="10" spans="1:53" ht="15.75" customHeight="1">
      <c r="B10" s="229">
        <v>50</v>
      </c>
      <c r="C10" s="230">
        <v>0</v>
      </c>
      <c r="D10" s="230">
        <v>0</v>
      </c>
      <c r="E10" s="231">
        <f t="shared" si="0"/>
        <v>0</v>
      </c>
      <c r="F10" s="214"/>
      <c r="G10" s="642"/>
      <c r="H10" s="643"/>
      <c r="I10" s="644"/>
      <c r="J10" s="642"/>
      <c r="K10" s="644"/>
      <c r="P10" s="216" t="s">
        <v>54</v>
      </c>
      <c r="Q10" s="216" t="s">
        <v>55</v>
      </c>
      <c r="R10" s="216" t="s">
        <v>59</v>
      </c>
    </row>
    <row r="11" spans="1:53" ht="15.75" customHeight="1">
      <c r="B11" s="229">
        <v>100</v>
      </c>
      <c r="C11" s="230">
        <v>0</v>
      </c>
      <c r="D11" s="230">
        <v>1</v>
      </c>
      <c r="E11" s="231">
        <f t="shared" si="0"/>
        <v>100</v>
      </c>
      <c r="F11" s="214"/>
      <c r="G11" s="642"/>
      <c r="H11" s="643"/>
      <c r="I11" s="644"/>
      <c r="J11" s="642"/>
      <c r="K11" s="644"/>
    </row>
    <row r="12" spans="1:53" s="217" customFormat="1" ht="18.75" customHeight="1">
      <c r="B12" s="594" t="s">
        <v>12</v>
      </c>
      <c r="C12" s="594"/>
      <c r="D12" s="595"/>
      <c r="E12" s="229">
        <f>SUM(E6:E11)</f>
        <v>105</v>
      </c>
      <c r="G12" s="645"/>
      <c r="H12" s="646"/>
      <c r="I12" s="647"/>
      <c r="J12" s="645"/>
      <c r="K12" s="647"/>
      <c r="L12" s="218"/>
      <c r="M12" s="218"/>
    </row>
    <row r="13" spans="1:53" ht="5.0999999999999996" customHeight="1">
      <c r="B13" s="214"/>
      <c r="C13" s="214"/>
      <c r="D13" s="214"/>
      <c r="E13" s="214"/>
      <c r="F13" s="214"/>
      <c r="G13" s="219"/>
      <c r="H13" s="214"/>
      <c r="I13" s="214"/>
      <c r="J13" s="214"/>
      <c r="K13" s="214"/>
    </row>
    <row r="14" spans="1:53" ht="28.8" customHeight="1">
      <c r="B14" s="232" t="s">
        <v>13</v>
      </c>
      <c r="C14" s="49" t="s">
        <v>5</v>
      </c>
      <c r="D14" s="50" t="s">
        <v>6</v>
      </c>
      <c r="E14" s="233" t="s">
        <v>115</v>
      </c>
      <c r="F14" s="214"/>
      <c r="G14" s="596" t="s">
        <v>14</v>
      </c>
      <c r="H14" s="597"/>
      <c r="I14" s="597"/>
      <c r="J14" s="597"/>
      <c r="K14" s="598"/>
    </row>
    <row r="15" spans="1:53" ht="15.75" customHeight="1">
      <c r="B15" s="229">
        <v>0.01</v>
      </c>
      <c r="C15" s="230">
        <v>0</v>
      </c>
      <c r="D15" s="230">
        <v>0</v>
      </c>
      <c r="E15" s="231">
        <f>(C15*B15) + (D15*B15)</f>
        <v>0</v>
      </c>
      <c r="F15" s="214"/>
      <c r="G15" s="599" t="s">
        <v>15</v>
      </c>
      <c r="H15" s="599"/>
      <c r="I15" s="599"/>
      <c r="J15" s="600">
        <f>+E22</f>
        <v>108</v>
      </c>
      <c r="K15" s="600"/>
    </row>
    <row r="16" spans="1:53" ht="15.75" customHeight="1">
      <c r="B16" s="229">
        <v>0.05</v>
      </c>
      <c r="C16" s="230">
        <v>0</v>
      </c>
      <c r="D16" s="230">
        <v>0</v>
      </c>
      <c r="E16" s="231">
        <f>(C16*B16) + (D16*B16)</f>
        <v>0</v>
      </c>
      <c r="F16" s="214"/>
      <c r="G16" s="599" t="s">
        <v>16</v>
      </c>
      <c r="H16" s="599"/>
      <c r="I16" s="599"/>
      <c r="J16" s="601">
        <v>300</v>
      </c>
      <c r="K16" s="601">
        <v>250</v>
      </c>
    </row>
    <row r="17" spans="2:13" ht="15.75" customHeight="1">
      <c r="B17" s="229">
        <v>0.1</v>
      </c>
      <c r="C17" s="230">
        <v>0</v>
      </c>
      <c r="D17" s="230">
        <v>0</v>
      </c>
      <c r="E17" s="231">
        <f>(C17*B17) + (D17*B17)</f>
        <v>0</v>
      </c>
      <c r="F17" s="214"/>
      <c r="G17" s="599" t="s">
        <v>17</v>
      </c>
      <c r="H17" s="599"/>
      <c r="I17" s="599"/>
      <c r="J17" s="600">
        <f>+J15-J16</f>
        <v>-192</v>
      </c>
      <c r="K17" s="600"/>
    </row>
    <row r="18" spans="2:13" ht="15.75" customHeight="1">
      <c r="B18" s="229">
        <v>0.25</v>
      </c>
      <c r="C18" s="230">
        <v>0</v>
      </c>
      <c r="D18" s="230">
        <v>0</v>
      </c>
      <c r="E18" s="231">
        <f>(C18*B18) + (D18*B18)</f>
        <v>0</v>
      </c>
      <c r="F18" s="214"/>
      <c r="G18" s="602"/>
      <c r="H18" s="602"/>
      <c r="I18" s="602"/>
      <c r="J18" s="602"/>
      <c r="K18" s="220"/>
    </row>
    <row r="19" spans="2:13" ht="15.75" customHeight="1">
      <c r="B19" s="229">
        <v>1</v>
      </c>
      <c r="C19" s="230">
        <v>3</v>
      </c>
      <c r="D19" s="230">
        <v>0</v>
      </c>
      <c r="E19" s="231">
        <f>(C19*B19) + (D19*B19)</f>
        <v>3</v>
      </c>
      <c r="F19" s="214"/>
      <c r="G19" s="591" t="s">
        <v>24</v>
      </c>
      <c r="H19" s="592"/>
      <c r="I19" s="235" t="s">
        <v>140</v>
      </c>
      <c r="J19" s="236"/>
      <c r="K19" s="237"/>
    </row>
    <row r="20" spans="2:13" s="217" customFormat="1" ht="18.75" customHeight="1">
      <c r="B20" s="594" t="s">
        <v>19</v>
      </c>
      <c r="C20" s="594"/>
      <c r="D20" s="595"/>
      <c r="E20" s="229">
        <f>SUM(E15:E19)</f>
        <v>3</v>
      </c>
      <c r="G20" s="241"/>
      <c r="H20" s="238"/>
      <c r="I20" s="238"/>
      <c r="J20" s="238"/>
      <c r="K20" s="239"/>
      <c r="L20" s="218"/>
      <c r="M20" s="218"/>
    </row>
    <row r="21" spans="2:13" ht="5.0999999999999996" customHeight="1">
      <c r="B21" s="214"/>
      <c r="C21" s="214"/>
      <c r="D21" s="214"/>
      <c r="E21" s="214"/>
      <c r="F21" s="214"/>
      <c r="G21" s="241"/>
      <c r="H21" s="238"/>
      <c r="I21" s="238"/>
      <c r="J21" s="238"/>
      <c r="K21" s="239"/>
    </row>
    <row r="22" spans="2:13" ht="18.75" customHeight="1">
      <c r="B22" s="603" t="s">
        <v>139</v>
      </c>
      <c r="C22" s="604"/>
      <c r="D22" s="605"/>
      <c r="E22" s="234">
        <f>E12+E20</f>
        <v>108</v>
      </c>
      <c r="F22" s="214"/>
      <c r="G22" s="242"/>
      <c r="H22" s="243"/>
      <c r="I22" s="606"/>
      <c r="J22" s="606"/>
      <c r="K22" s="240"/>
    </row>
    <row r="23" spans="2:13" ht="5.0999999999999996" customHeight="1">
      <c r="B23" s="214"/>
      <c r="C23" s="214"/>
      <c r="D23" s="214"/>
      <c r="E23" s="214"/>
      <c r="F23" s="214"/>
      <c r="G23" s="219"/>
      <c r="H23" s="214"/>
      <c r="I23" s="214"/>
      <c r="J23" s="214"/>
      <c r="K23" s="214"/>
    </row>
    <row r="24" spans="2:13" ht="18.75" customHeight="1">
      <c r="B24" s="607" t="s">
        <v>29</v>
      </c>
      <c r="C24" s="608"/>
      <c r="D24" s="608"/>
      <c r="E24" s="608"/>
      <c r="F24" s="608"/>
      <c r="G24" s="608"/>
      <c r="H24" s="608"/>
      <c r="I24" s="608"/>
      <c r="J24" s="608"/>
      <c r="K24" s="609"/>
    </row>
    <row r="25" spans="2:13" ht="16.5" customHeight="1">
      <c r="B25" s="610" t="s">
        <v>30</v>
      </c>
      <c r="C25" s="611"/>
      <c r="D25" s="612"/>
      <c r="E25" s="244" t="s">
        <v>22</v>
      </c>
      <c r="F25" s="611" t="s">
        <v>23</v>
      </c>
      <c r="G25" s="611"/>
      <c r="H25" s="611" t="s">
        <v>17</v>
      </c>
      <c r="I25" s="611"/>
      <c r="J25" s="611" t="s">
        <v>24</v>
      </c>
      <c r="K25" s="613"/>
    </row>
    <row r="26" spans="2:13" ht="15.75" customHeight="1">
      <c r="B26" s="354" t="s">
        <v>191</v>
      </c>
      <c r="C26" s="354"/>
      <c r="D26" s="355"/>
      <c r="E26" s="246">
        <v>5</v>
      </c>
      <c r="F26" s="620">
        <v>0</v>
      </c>
      <c r="G26" s="620"/>
      <c r="H26" s="623">
        <f>+E26-F26</f>
        <v>5</v>
      </c>
      <c r="I26" s="623"/>
      <c r="J26" s="624" t="str">
        <f>IF(H26&lt;&gt;0,"Explanation","")</f>
        <v>Explanation</v>
      </c>
      <c r="K26" s="624"/>
    </row>
    <row r="27" spans="2:13" ht="15.75" customHeight="1">
      <c r="B27" s="621" t="s">
        <v>105</v>
      </c>
      <c r="C27" s="621"/>
      <c r="D27" s="622"/>
      <c r="E27" s="247">
        <v>0</v>
      </c>
      <c r="F27" s="620">
        <v>0</v>
      </c>
      <c r="G27" s="620"/>
      <c r="H27" s="623">
        <f>+E27-F27</f>
        <v>0</v>
      </c>
      <c r="I27" s="623"/>
      <c r="J27" s="624" t="str">
        <f>IF(H27&lt;&gt;0,"Explanation","")</f>
        <v/>
      </c>
      <c r="K27" s="624"/>
    </row>
    <row r="28" spans="2:13" ht="15.75" customHeight="1">
      <c r="B28" s="621" t="s">
        <v>105</v>
      </c>
      <c r="C28" s="621"/>
      <c r="D28" s="622"/>
      <c r="E28" s="247">
        <v>0</v>
      </c>
      <c r="F28" s="620">
        <v>0</v>
      </c>
      <c r="G28" s="620"/>
      <c r="H28" s="623">
        <f>+E28-F28</f>
        <v>0</v>
      </c>
      <c r="I28" s="623"/>
      <c r="J28" s="624" t="str">
        <f>IF(H28&lt;&gt;0,"Explanation","")</f>
        <v/>
      </c>
      <c r="K28" s="624"/>
    </row>
    <row r="29" spans="2:13" ht="5.0999999999999996" customHeight="1">
      <c r="B29" s="214"/>
      <c r="C29" s="214"/>
      <c r="D29" s="214"/>
      <c r="E29" s="214"/>
      <c r="F29" s="214"/>
      <c r="G29" s="219"/>
      <c r="H29" s="214"/>
      <c r="I29" s="214"/>
      <c r="J29" s="214"/>
      <c r="K29" s="214"/>
    </row>
    <row r="30" spans="2:13" ht="18.75" customHeight="1">
      <c r="B30" s="625" t="s">
        <v>103</v>
      </c>
      <c r="C30" s="626"/>
      <c r="D30" s="626"/>
      <c r="E30" s="626"/>
      <c r="F30" s="626"/>
      <c r="G30" s="626"/>
      <c r="H30" s="626"/>
      <c r="I30" s="626"/>
      <c r="J30" s="626"/>
      <c r="K30" s="627"/>
    </row>
    <row r="31" spans="2:13" ht="16.5" customHeight="1">
      <c r="B31" s="614" t="s">
        <v>104</v>
      </c>
      <c r="C31" s="615"/>
      <c r="D31" s="616"/>
      <c r="E31" s="227" t="s">
        <v>23</v>
      </c>
      <c r="F31" s="617" t="s">
        <v>187</v>
      </c>
      <c r="G31" s="618"/>
      <c r="H31" s="618"/>
      <c r="I31" s="618"/>
      <c r="J31" s="618"/>
      <c r="K31" s="619"/>
    </row>
    <row r="32" spans="2:13" ht="15.75" customHeight="1">
      <c r="B32" s="332" t="s">
        <v>60</v>
      </c>
      <c r="C32" s="332"/>
      <c r="D32" s="333"/>
      <c r="E32" s="248">
        <v>5</v>
      </c>
      <c r="F32" s="628"/>
      <c r="G32" s="628"/>
      <c r="H32" s="628"/>
      <c r="I32" s="628"/>
      <c r="J32" s="628"/>
      <c r="K32" s="628"/>
    </row>
    <row r="33" spans="2:39" ht="15.75" customHeight="1">
      <c r="B33" s="332" t="s">
        <v>197</v>
      </c>
      <c r="C33" s="332"/>
      <c r="D33" s="333"/>
      <c r="E33" s="248">
        <v>0</v>
      </c>
      <c r="F33" s="628"/>
      <c r="G33" s="628"/>
      <c r="H33" s="628"/>
      <c r="I33" s="628"/>
      <c r="J33" s="628"/>
      <c r="K33" s="628"/>
    </row>
    <row r="34" spans="2:39" s="222" customFormat="1" ht="15.75" customHeight="1">
      <c r="B34" s="629" t="s">
        <v>46</v>
      </c>
      <c r="C34" s="629"/>
      <c r="D34" s="630"/>
      <c r="E34" s="248">
        <v>0</v>
      </c>
      <c r="F34" s="631"/>
      <c r="G34" s="631"/>
      <c r="H34" s="631"/>
      <c r="I34" s="631"/>
      <c r="J34" s="631"/>
      <c r="K34" s="631"/>
      <c r="L34" s="221"/>
      <c r="M34" s="221"/>
    </row>
    <row r="35" spans="2:39" ht="15.75" customHeight="1">
      <c r="B35" s="629" t="s">
        <v>46</v>
      </c>
      <c r="C35" s="629"/>
      <c r="D35" s="630"/>
      <c r="E35" s="248">
        <v>0</v>
      </c>
      <c r="F35" s="628"/>
      <c r="G35" s="628"/>
      <c r="H35" s="628"/>
      <c r="I35" s="628"/>
      <c r="J35" s="628"/>
      <c r="K35" s="628"/>
    </row>
    <row r="36" spans="2:39" ht="5.0999999999999996" customHeight="1">
      <c r="B36" s="214"/>
      <c r="C36" s="214"/>
      <c r="D36" s="214"/>
      <c r="E36" s="214"/>
      <c r="F36" s="214"/>
      <c r="G36" s="219"/>
      <c r="H36" s="214"/>
      <c r="I36" s="214"/>
      <c r="J36" s="214"/>
      <c r="K36" s="214"/>
    </row>
    <row r="37" spans="2:39" s="223" customFormat="1" ht="18.75" customHeight="1">
      <c r="B37" s="635" t="s">
        <v>32</v>
      </c>
      <c r="C37" s="636"/>
      <c r="D37" s="636"/>
      <c r="E37" s="636"/>
      <c r="F37" s="636"/>
      <c r="G37" s="636"/>
      <c r="H37" s="636"/>
      <c r="I37" s="636"/>
      <c r="J37" s="636"/>
      <c r="K37" s="637"/>
      <c r="L37" s="221"/>
      <c r="M37" s="221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</row>
    <row r="38" spans="2:39" s="223" customFormat="1" ht="25.95" customHeight="1">
      <c r="B38" s="614" t="s">
        <v>104</v>
      </c>
      <c r="C38" s="615"/>
      <c r="D38" s="616"/>
      <c r="E38" s="617" t="s">
        <v>125</v>
      </c>
      <c r="F38" s="618"/>
      <c r="G38" s="638"/>
      <c r="H38" s="245" t="s">
        <v>23</v>
      </c>
      <c r="I38" s="227" t="s">
        <v>17</v>
      </c>
      <c r="J38" s="617" t="s">
        <v>124</v>
      </c>
      <c r="K38" s="619"/>
      <c r="L38" s="221"/>
      <c r="M38" s="221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</row>
    <row r="39" spans="2:39" s="223" customFormat="1" ht="15.75" customHeight="1">
      <c r="B39" s="632" t="s">
        <v>39</v>
      </c>
      <c r="C39" s="632"/>
      <c r="D39" s="632"/>
      <c r="E39" s="633">
        <v>0</v>
      </c>
      <c r="F39" s="633"/>
      <c r="G39" s="633"/>
      <c r="H39" s="249">
        <v>25</v>
      </c>
      <c r="I39" s="229">
        <f>+E39-H39</f>
        <v>-25</v>
      </c>
      <c r="J39" s="634" t="str">
        <f t="shared" ref="J39:J46" si="1">IF(H39&lt;&gt;0,"Explanation","")</f>
        <v>Explanation</v>
      </c>
      <c r="K39" s="634"/>
      <c r="L39" s="224"/>
      <c r="M39" s="221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</row>
    <row r="40" spans="2:39" s="223" customFormat="1" ht="15.75" customHeight="1">
      <c r="B40" s="632" t="s">
        <v>41</v>
      </c>
      <c r="C40" s="632"/>
      <c r="D40" s="632"/>
      <c r="E40" s="633">
        <v>0</v>
      </c>
      <c r="F40" s="633"/>
      <c r="G40" s="633"/>
      <c r="H40" s="249">
        <v>0</v>
      </c>
      <c r="I40" s="229">
        <f t="shared" ref="I40:I46" si="2">+E40-H40</f>
        <v>0</v>
      </c>
      <c r="J40" s="634" t="str">
        <f t="shared" si="1"/>
        <v/>
      </c>
      <c r="K40" s="634"/>
      <c r="L40" s="221"/>
      <c r="M40" s="221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</row>
    <row r="41" spans="2:39" s="223" customFormat="1" ht="15.75" customHeight="1">
      <c r="B41" s="632" t="s">
        <v>43</v>
      </c>
      <c r="C41" s="632"/>
      <c r="D41" s="632"/>
      <c r="E41" s="633">
        <v>0</v>
      </c>
      <c r="F41" s="633"/>
      <c r="G41" s="633"/>
      <c r="H41" s="249">
        <v>0</v>
      </c>
      <c r="I41" s="229">
        <f t="shared" si="2"/>
        <v>0</v>
      </c>
      <c r="J41" s="634" t="str">
        <f t="shared" si="1"/>
        <v/>
      </c>
      <c r="K41" s="634"/>
      <c r="L41" s="221"/>
      <c r="M41" s="221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</row>
    <row r="42" spans="2:39" s="223" customFormat="1" ht="15.75" customHeight="1">
      <c r="B42" s="632" t="s">
        <v>44</v>
      </c>
      <c r="C42" s="632"/>
      <c r="D42" s="632"/>
      <c r="E42" s="633">
        <v>0</v>
      </c>
      <c r="F42" s="633"/>
      <c r="G42" s="633"/>
      <c r="H42" s="249">
        <v>0</v>
      </c>
      <c r="I42" s="229">
        <f t="shared" si="2"/>
        <v>0</v>
      </c>
      <c r="J42" s="634" t="str">
        <f t="shared" si="1"/>
        <v/>
      </c>
      <c r="K42" s="634"/>
      <c r="L42" s="221"/>
      <c r="M42" s="221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</row>
    <row r="43" spans="2:39" s="223" customFormat="1" ht="15.75" customHeight="1">
      <c r="B43" s="632" t="s">
        <v>45</v>
      </c>
      <c r="C43" s="632"/>
      <c r="D43" s="632"/>
      <c r="E43" s="633">
        <v>0</v>
      </c>
      <c r="F43" s="633"/>
      <c r="G43" s="633"/>
      <c r="H43" s="249">
        <v>0</v>
      </c>
      <c r="I43" s="229">
        <f t="shared" si="2"/>
        <v>0</v>
      </c>
      <c r="J43" s="634" t="str">
        <f t="shared" si="1"/>
        <v/>
      </c>
      <c r="K43" s="634"/>
      <c r="L43" s="221"/>
      <c r="M43" s="221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</row>
    <row r="44" spans="2:39" s="223" customFormat="1" ht="15.75" customHeight="1">
      <c r="B44" s="629" t="s">
        <v>46</v>
      </c>
      <c r="C44" s="629"/>
      <c r="D44" s="630"/>
      <c r="E44" s="633">
        <v>0</v>
      </c>
      <c r="F44" s="633"/>
      <c r="G44" s="633"/>
      <c r="H44" s="249">
        <v>0</v>
      </c>
      <c r="I44" s="229">
        <f t="shared" si="2"/>
        <v>0</v>
      </c>
      <c r="J44" s="634" t="str">
        <f t="shared" si="1"/>
        <v/>
      </c>
      <c r="K44" s="634"/>
      <c r="L44" s="221"/>
      <c r="M44" s="221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</row>
    <row r="45" spans="2:39" s="223" customFormat="1" ht="15.75" customHeight="1">
      <c r="B45" s="629" t="s">
        <v>46</v>
      </c>
      <c r="C45" s="629"/>
      <c r="D45" s="630"/>
      <c r="E45" s="633">
        <v>0</v>
      </c>
      <c r="F45" s="633"/>
      <c r="G45" s="633"/>
      <c r="H45" s="249">
        <v>0</v>
      </c>
      <c r="I45" s="229">
        <f t="shared" si="2"/>
        <v>0</v>
      </c>
      <c r="J45" s="634" t="str">
        <f t="shared" si="1"/>
        <v/>
      </c>
      <c r="K45" s="634"/>
      <c r="L45" s="221"/>
      <c r="M45" s="221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</row>
    <row r="46" spans="2:39" s="223" customFormat="1" ht="15.75" customHeight="1">
      <c r="B46" s="629" t="s">
        <v>46</v>
      </c>
      <c r="C46" s="629"/>
      <c r="D46" s="630"/>
      <c r="E46" s="633">
        <v>0</v>
      </c>
      <c r="F46" s="633"/>
      <c r="G46" s="633"/>
      <c r="H46" s="249">
        <v>0</v>
      </c>
      <c r="I46" s="229">
        <f t="shared" si="2"/>
        <v>0</v>
      </c>
      <c r="J46" s="634" t="str">
        <f t="shared" si="1"/>
        <v/>
      </c>
      <c r="K46" s="634"/>
      <c r="L46" s="221"/>
      <c r="M46" s="221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</row>
    <row r="47" spans="2:39" s="223" customFormat="1" ht="18.75" customHeight="1">
      <c r="B47" s="654" t="s">
        <v>47</v>
      </c>
      <c r="C47" s="654"/>
      <c r="D47" s="654"/>
      <c r="E47" s="655">
        <f>SUM(E39:G46)</f>
        <v>0</v>
      </c>
      <c r="F47" s="655">
        <f>SUM(F39:F46)</f>
        <v>0</v>
      </c>
      <c r="G47" s="655">
        <f>SUM(G39:G46)</f>
        <v>0</v>
      </c>
      <c r="H47" s="229">
        <f>SUM(H39:H46)</f>
        <v>25</v>
      </c>
      <c r="I47" s="229">
        <f>SUM(I39:I46)</f>
        <v>-25</v>
      </c>
      <c r="J47" s="656" t="str">
        <f>IF(H47&lt;&gt;0,"Explanation","")</f>
        <v>Explanation</v>
      </c>
      <c r="K47" s="656"/>
      <c r="L47" s="221"/>
      <c r="M47" s="221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</row>
    <row r="48" spans="2:39" ht="9.6" customHeight="1">
      <c r="B48" s="214"/>
      <c r="C48" s="214"/>
      <c r="D48" s="214"/>
      <c r="E48" s="214"/>
      <c r="F48" s="214"/>
      <c r="G48" s="219"/>
      <c r="H48" s="219"/>
      <c r="I48" s="214"/>
      <c r="J48" s="214"/>
      <c r="K48" s="214"/>
      <c r="L48" s="214"/>
      <c r="N48" s="215"/>
    </row>
    <row r="49" spans="2:13" ht="13.2">
      <c r="B49" s="648" t="s">
        <v>48</v>
      </c>
      <c r="C49" s="649"/>
      <c r="D49" s="650"/>
      <c r="E49" s="235" t="s">
        <v>140</v>
      </c>
      <c r="F49" s="250"/>
      <c r="G49" s="250"/>
      <c r="H49" s="250"/>
      <c r="I49" s="250"/>
      <c r="J49" s="250"/>
      <c r="K49" s="251"/>
    </row>
    <row r="50" spans="2:13" ht="13.2">
      <c r="B50" s="651"/>
      <c r="C50" s="652"/>
      <c r="D50" s="653"/>
      <c r="E50" s="252"/>
      <c r="F50" s="252"/>
      <c r="G50" s="252"/>
      <c r="H50" s="252"/>
      <c r="I50" s="252"/>
      <c r="J50" s="252"/>
      <c r="K50" s="253"/>
    </row>
    <row r="51" spans="2:13" ht="13.2">
      <c r="B51" s="256"/>
      <c r="C51" s="252"/>
      <c r="D51" s="252"/>
      <c r="E51" s="252"/>
      <c r="F51" s="252"/>
      <c r="G51" s="252"/>
      <c r="H51" s="252"/>
      <c r="I51" s="252"/>
      <c r="J51" s="252"/>
      <c r="K51" s="253"/>
      <c r="L51" s="214"/>
      <c r="M51" s="214"/>
    </row>
    <row r="52" spans="2:13" ht="13.2">
      <c r="B52" s="256"/>
      <c r="C52" s="252"/>
      <c r="D52" s="252"/>
      <c r="E52" s="252"/>
      <c r="F52" s="252"/>
      <c r="G52" s="252"/>
      <c r="H52" s="252"/>
      <c r="I52" s="252"/>
      <c r="J52" s="252"/>
      <c r="K52" s="253"/>
      <c r="L52" s="214"/>
      <c r="M52" s="214"/>
    </row>
    <row r="53" spans="2:13" ht="13.2">
      <c r="B53" s="256"/>
      <c r="C53" s="252"/>
      <c r="D53" s="252"/>
      <c r="E53" s="252"/>
      <c r="F53" s="252"/>
      <c r="G53" s="252"/>
      <c r="H53" s="252"/>
      <c r="I53" s="252"/>
      <c r="J53" s="252"/>
      <c r="K53" s="253"/>
      <c r="L53" s="214"/>
      <c r="M53" s="214"/>
    </row>
    <row r="54" spans="2:13" ht="13.2">
      <c r="B54" s="256"/>
      <c r="C54" s="252"/>
      <c r="D54" s="252"/>
      <c r="E54" s="252"/>
      <c r="F54" s="252"/>
      <c r="G54" s="252"/>
      <c r="H54" s="252"/>
      <c r="I54" s="252"/>
      <c r="J54" s="252"/>
      <c r="K54" s="253"/>
      <c r="L54" s="214"/>
      <c r="M54" s="214"/>
    </row>
    <row r="55" spans="2:13" ht="13.2">
      <c r="B55" s="257"/>
      <c r="C55" s="254"/>
      <c r="D55" s="254"/>
      <c r="E55" s="254"/>
      <c r="F55" s="254"/>
      <c r="G55" s="254"/>
      <c r="H55" s="254"/>
      <c r="I55" s="254"/>
      <c r="J55" s="254"/>
      <c r="K55" s="255"/>
      <c r="L55" s="214"/>
      <c r="M55" s="214"/>
    </row>
    <row r="56" spans="2:13" ht="13.2">
      <c r="B56" s="214"/>
      <c r="C56" s="214"/>
      <c r="D56" s="214"/>
      <c r="E56" s="214"/>
      <c r="F56" s="214"/>
      <c r="G56" s="214"/>
      <c r="H56" s="214"/>
      <c r="I56" s="214"/>
      <c r="J56" s="214"/>
      <c r="K56" s="214"/>
      <c r="L56" s="214"/>
      <c r="M56" s="214"/>
    </row>
    <row r="57" spans="2:13" ht="13.2">
      <c r="B57" s="214"/>
      <c r="C57" s="214"/>
      <c r="D57" s="214"/>
      <c r="E57" s="214"/>
      <c r="F57" s="214"/>
      <c r="G57" s="214"/>
      <c r="H57" s="214"/>
      <c r="I57" s="214"/>
      <c r="J57" s="214"/>
      <c r="K57" s="214"/>
      <c r="L57" s="214"/>
      <c r="M57" s="214"/>
    </row>
    <row r="58" spans="2:13" ht="13.2">
      <c r="B58" s="214"/>
      <c r="C58" s="214"/>
      <c r="D58" s="214"/>
      <c r="E58" s="214"/>
      <c r="F58" s="214"/>
      <c r="G58" s="214"/>
      <c r="H58" s="214"/>
      <c r="I58" s="214"/>
      <c r="J58" s="214"/>
      <c r="K58" s="214"/>
      <c r="L58" s="214"/>
      <c r="M58" s="214"/>
    </row>
    <row r="59" spans="2:13" ht="13.2">
      <c r="B59" s="214"/>
      <c r="C59" s="214"/>
      <c r="D59" s="214"/>
      <c r="E59" s="214"/>
      <c r="F59" s="214"/>
      <c r="G59" s="214"/>
      <c r="H59" s="214"/>
      <c r="I59" s="214"/>
      <c r="J59" s="214"/>
      <c r="K59" s="214"/>
      <c r="L59" s="214"/>
      <c r="M59" s="214"/>
    </row>
    <row r="60" spans="2:13" ht="13.2">
      <c r="B60" s="214"/>
      <c r="C60" s="214"/>
      <c r="D60" s="214"/>
      <c r="E60" s="214"/>
      <c r="F60" s="214"/>
      <c r="G60" s="214"/>
      <c r="H60" s="214"/>
      <c r="I60" s="214"/>
      <c r="J60" s="214"/>
      <c r="K60" s="214"/>
      <c r="L60" s="214"/>
      <c r="M60" s="214"/>
    </row>
    <row r="61" spans="2:13" ht="13.2">
      <c r="B61" s="214"/>
      <c r="C61" s="214"/>
      <c r="D61" s="214"/>
      <c r="E61" s="214"/>
      <c r="F61" s="214"/>
      <c r="G61" s="214"/>
      <c r="H61" s="214"/>
      <c r="I61" s="214"/>
      <c r="J61" s="214"/>
      <c r="K61" s="214"/>
      <c r="L61" s="214"/>
      <c r="M61" s="214"/>
    </row>
    <row r="62" spans="2:13" ht="13.2">
      <c r="B62" s="214"/>
      <c r="C62" s="214"/>
      <c r="D62" s="214"/>
      <c r="E62" s="214"/>
      <c r="F62" s="214"/>
      <c r="G62" s="214"/>
      <c r="H62" s="214"/>
      <c r="I62" s="214"/>
      <c r="J62" s="214"/>
      <c r="K62" s="214"/>
      <c r="L62" s="214"/>
      <c r="M62" s="214"/>
    </row>
    <row r="63" spans="2:13" ht="13.2">
      <c r="B63" s="214"/>
      <c r="C63" s="214"/>
      <c r="D63" s="214"/>
      <c r="E63" s="214"/>
      <c r="F63" s="214"/>
      <c r="G63" s="214"/>
      <c r="H63" s="214"/>
      <c r="I63" s="214"/>
      <c r="J63" s="214"/>
      <c r="K63" s="214"/>
      <c r="L63" s="214"/>
      <c r="M63" s="214"/>
    </row>
    <row r="64" spans="2:13" ht="13.2">
      <c r="B64" s="214"/>
      <c r="C64" s="214"/>
      <c r="D64" s="214"/>
      <c r="E64" s="214"/>
      <c r="F64" s="214"/>
      <c r="G64" s="214"/>
      <c r="H64" s="214"/>
      <c r="I64" s="214"/>
      <c r="J64" s="214"/>
      <c r="K64" s="214"/>
      <c r="L64" s="214"/>
      <c r="M64" s="214"/>
    </row>
    <row r="65" s="214" customFormat="1" ht="13.2"/>
    <row r="66" s="214" customFormat="1" ht="13.2"/>
    <row r="67" s="214" customFormat="1" ht="13.2"/>
    <row r="68" s="214" customFormat="1" ht="13.2"/>
    <row r="69" s="214" customFormat="1" ht="13.2"/>
    <row r="70" s="214" customFormat="1" ht="13.2"/>
    <row r="71" s="214" customFormat="1" ht="13.2"/>
    <row r="72" s="214" customFormat="1" ht="13.2"/>
    <row r="73" s="214" customFormat="1" ht="13.2"/>
    <row r="74" s="214" customFormat="1" ht="13.2"/>
    <row r="75" s="214" customFormat="1" ht="13.2"/>
    <row r="76" s="214" customFormat="1" ht="13.2"/>
    <row r="77" s="214" customFormat="1" ht="13.2"/>
    <row r="78" s="214" customFormat="1" ht="13.2"/>
    <row r="79" s="214" customFormat="1" ht="13.2"/>
    <row r="80" s="214" customFormat="1" ht="13.2"/>
    <row r="81" s="214" customFormat="1" ht="13.2"/>
    <row r="82" s="214" customFormat="1" ht="13.2"/>
    <row r="83" s="214" customFormat="1" ht="13.2"/>
    <row r="84" s="214" customFormat="1" ht="13.2"/>
    <row r="85" s="214" customFormat="1" ht="13.2"/>
    <row r="86" s="214" customFormat="1" ht="13.2"/>
    <row r="87" s="214" customFormat="1" ht="13.2"/>
    <row r="88" s="214" customFormat="1" ht="13.2"/>
    <row r="89" s="214" customFormat="1" ht="13.2"/>
    <row r="90" s="214" customFormat="1" ht="13.2"/>
    <row r="91" s="214" customFormat="1" ht="13.2"/>
    <row r="92" s="214" customFormat="1" ht="13.2"/>
    <row r="93" s="214" customFormat="1" ht="13.2"/>
    <row r="94" s="214" customFormat="1" ht="13.2"/>
    <row r="95" s="214" customFormat="1" ht="13.2"/>
    <row r="96" s="214" customFormat="1" ht="13.2"/>
    <row r="97" s="214" customFormat="1" ht="13.2"/>
    <row r="98" s="214" customFormat="1" ht="13.2"/>
    <row r="99" s="214" customFormat="1" ht="13.2"/>
    <row r="100" s="214" customFormat="1" ht="13.2"/>
    <row r="101" s="214" customFormat="1" ht="13.2"/>
    <row r="102" s="214" customFormat="1" ht="13.2"/>
    <row r="103" s="214" customFormat="1" ht="13.2"/>
    <row r="104" s="214" customFormat="1" ht="13.2"/>
    <row r="105" s="214" customFormat="1" ht="13.2"/>
    <row r="106" s="214" customFormat="1" ht="13.2"/>
    <row r="107" s="214" customFormat="1" ht="13.2"/>
    <row r="108" s="214" customFormat="1" ht="13.2"/>
    <row r="109" s="214" customFormat="1" ht="13.2"/>
    <row r="110" s="214" customFormat="1" ht="13.2"/>
    <row r="111" s="214" customFormat="1" ht="13.2"/>
    <row r="112" s="214" customFormat="1" ht="13.2"/>
    <row r="113" s="214" customFormat="1" ht="13.2"/>
    <row r="114" s="214" customFormat="1" ht="13.2"/>
    <row r="115" s="214" customFormat="1" ht="13.2"/>
    <row r="116" s="214" customFormat="1" ht="13.2"/>
    <row r="117" s="214" customFormat="1" ht="13.2"/>
    <row r="118" s="214" customFormat="1" ht="13.2"/>
    <row r="119" s="214" customFormat="1" ht="13.2"/>
    <row r="120" s="214" customFormat="1" ht="13.2"/>
    <row r="121" s="214" customFormat="1" ht="13.2"/>
    <row r="122" s="214" customFormat="1" ht="13.2"/>
    <row r="123" s="214" customFormat="1" ht="13.2"/>
    <row r="124" s="214" customFormat="1" ht="13.2"/>
    <row r="125" s="214" customFormat="1" ht="13.2"/>
    <row r="126" s="214" customFormat="1" ht="13.2"/>
    <row r="127" s="214" customFormat="1" ht="13.2"/>
    <row r="128" s="214" customFormat="1" ht="13.2"/>
    <row r="129" s="214" customFormat="1" ht="13.2"/>
    <row r="130" s="214" customFormat="1" ht="13.2"/>
    <row r="131" s="214" customFormat="1" ht="13.2"/>
    <row r="132" s="214" customFormat="1" ht="13.2"/>
    <row r="133" s="214" customFormat="1" ht="13.2"/>
    <row r="134" s="214" customFormat="1" ht="13.2"/>
    <row r="135" s="214" customFormat="1" ht="13.2"/>
    <row r="136" s="214" customFormat="1" ht="13.2"/>
    <row r="137" s="214" customFormat="1" ht="13.2"/>
    <row r="138" s="214" customFormat="1" ht="13.2"/>
    <row r="139" s="214" customFormat="1" ht="13.2"/>
    <row r="140" s="214" customFormat="1" ht="13.2"/>
    <row r="141" s="214" customFormat="1" ht="13.2"/>
    <row r="142" s="214" customFormat="1" ht="13.2"/>
    <row r="143" s="214" customFormat="1" ht="13.2"/>
    <row r="144" s="214" customFormat="1" ht="13.2"/>
    <row r="145" spans="2:13" ht="13.2">
      <c r="B145" s="214"/>
      <c r="C145" s="214"/>
      <c r="D145" s="214"/>
      <c r="E145" s="214"/>
      <c r="F145" s="214"/>
      <c r="G145" s="214"/>
      <c r="H145" s="214"/>
      <c r="I145" s="214"/>
      <c r="J145" s="214"/>
      <c r="K145" s="214"/>
      <c r="L145" s="214"/>
      <c r="M145" s="214"/>
    </row>
    <row r="146" spans="2:13" ht="13.2">
      <c r="B146" s="214"/>
      <c r="C146" s="214"/>
      <c r="D146" s="214"/>
      <c r="E146" s="214"/>
      <c r="F146" s="214"/>
      <c r="G146" s="214"/>
      <c r="H146" s="214"/>
      <c r="I146" s="214"/>
      <c r="J146" s="214"/>
      <c r="K146" s="214"/>
      <c r="L146" s="214"/>
      <c r="M146" s="214"/>
    </row>
    <row r="147" spans="2:13" ht="13.2">
      <c r="B147" s="214"/>
      <c r="C147" s="214"/>
      <c r="D147" s="214"/>
      <c r="E147" s="214"/>
      <c r="F147" s="214"/>
      <c r="G147" s="214"/>
      <c r="H147" s="214"/>
      <c r="I147" s="214"/>
      <c r="J147" s="214"/>
      <c r="K147" s="214"/>
      <c r="L147" s="214"/>
      <c r="M147" s="214"/>
    </row>
    <row r="148" spans="2:13" ht="13.2">
      <c r="B148" s="214"/>
      <c r="C148" s="214"/>
      <c r="D148" s="214"/>
      <c r="E148" s="214"/>
      <c r="F148" s="214"/>
      <c r="G148" s="214"/>
      <c r="H148" s="214"/>
      <c r="I148" s="214"/>
      <c r="J148" s="214"/>
      <c r="K148" s="214"/>
      <c r="L148" s="214"/>
      <c r="M148" s="214"/>
    </row>
    <row r="149" spans="2:13" ht="13.2">
      <c r="B149" s="214"/>
      <c r="C149" s="214"/>
      <c r="D149" s="214"/>
      <c r="E149" s="214"/>
      <c r="F149" s="214"/>
      <c r="G149" s="214"/>
      <c r="H149" s="214"/>
      <c r="I149" s="214"/>
      <c r="J149" s="214"/>
      <c r="K149" s="214"/>
      <c r="L149" s="214"/>
      <c r="M149" s="214"/>
    </row>
    <row r="150" spans="2:13" ht="13.2">
      <c r="B150" s="214"/>
      <c r="C150" s="214"/>
      <c r="D150" s="214"/>
      <c r="E150" s="214"/>
      <c r="F150" s="214"/>
      <c r="G150" s="214"/>
      <c r="H150" s="214"/>
      <c r="I150" s="214"/>
      <c r="J150" s="214"/>
      <c r="K150" s="214"/>
      <c r="L150" s="214"/>
      <c r="M150" s="214"/>
    </row>
    <row r="151" spans="2:13" ht="13.2">
      <c r="B151" s="214"/>
      <c r="C151" s="214"/>
      <c r="D151" s="214"/>
      <c r="E151" s="214"/>
      <c r="F151" s="214"/>
      <c r="G151" s="214"/>
      <c r="H151" s="214"/>
      <c r="I151" s="214"/>
      <c r="J151" s="214"/>
      <c r="K151" s="214"/>
      <c r="L151" s="214"/>
      <c r="M151" s="214"/>
    </row>
    <row r="152" spans="2:13" ht="13.2">
      <c r="B152" s="214"/>
      <c r="C152" s="214"/>
      <c r="D152" s="214"/>
      <c r="E152" s="214"/>
      <c r="F152" s="214"/>
      <c r="G152" s="214"/>
      <c r="H152" s="214"/>
      <c r="I152" s="214"/>
      <c r="J152" s="214"/>
      <c r="K152" s="214"/>
      <c r="L152" s="214"/>
      <c r="M152" s="214"/>
    </row>
    <row r="153" spans="2:13" ht="13.2">
      <c r="B153" s="214"/>
      <c r="C153" s="214"/>
      <c r="D153" s="214"/>
      <c r="E153" s="214"/>
      <c r="F153" s="214"/>
      <c r="G153" s="214"/>
      <c r="H153" s="214"/>
      <c r="I153" s="214"/>
      <c r="J153" s="214"/>
      <c r="K153" s="214"/>
      <c r="L153" s="214"/>
      <c r="M153" s="214"/>
    </row>
    <row r="154" spans="2:13" ht="13.2">
      <c r="B154" s="214"/>
      <c r="C154" s="214"/>
      <c r="D154" s="214"/>
      <c r="E154" s="214"/>
      <c r="F154" s="214"/>
      <c r="G154" s="214"/>
      <c r="H154" s="214"/>
      <c r="I154" s="214"/>
      <c r="J154" s="214"/>
      <c r="K154" s="214"/>
      <c r="L154" s="214"/>
      <c r="M154" s="214"/>
    </row>
    <row r="155" spans="2:13" ht="13.2">
      <c r="B155" s="214"/>
      <c r="C155" s="214"/>
      <c r="D155" s="214"/>
      <c r="E155" s="214"/>
      <c r="F155" s="214"/>
      <c r="G155" s="214"/>
      <c r="H155" s="214"/>
      <c r="I155" s="214"/>
      <c r="J155" s="214"/>
      <c r="K155" s="214"/>
      <c r="L155" s="214"/>
      <c r="M155" s="214"/>
    </row>
    <row r="156" spans="2:13" ht="13.2">
      <c r="L156" s="214"/>
      <c r="M156" s="214"/>
    </row>
    <row r="157" spans="2:13" ht="13.2">
      <c r="L157" s="214"/>
      <c r="M157" s="214"/>
    </row>
    <row r="158" spans="2:13" ht="13.2">
      <c r="L158" s="214"/>
      <c r="M158" s="214"/>
    </row>
    <row r="159" spans="2:13" ht="13.2">
      <c r="L159" s="214"/>
      <c r="M159" s="214"/>
    </row>
    <row r="160" spans="2:13" ht="13.2">
      <c r="L160" s="214"/>
      <c r="M160" s="214"/>
    </row>
    <row r="161" spans="2:13" ht="13.2">
      <c r="L161" s="214"/>
      <c r="M161" s="214"/>
    </row>
    <row r="162" spans="2:13" ht="13.2">
      <c r="L162" s="214"/>
      <c r="M162" s="214"/>
    </row>
    <row r="163" spans="2:13" ht="13.2">
      <c r="B163" s="214"/>
      <c r="C163" s="214"/>
      <c r="D163" s="214"/>
      <c r="E163" s="214"/>
      <c r="F163" s="214"/>
      <c r="G163" s="214"/>
      <c r="H163" s="214"/>
      <c r="I163" s="214"/>
      <c r="J163" s="214"/>
      <c r="K163" s="214"/>
      <c r="L163" s="214"/>
      <c r="M163" s="214"/>
    </row>
    <row r="164" spans="2:13" ht="13.2">
      <c r="B164" s="214"/>
      <c r="C164" s="214"/>
      <c r="D164" s="214"/>
      <c r="E164" s="214"/>
      <c r="F164" s="214"/>
      <c r="G164" s="214"/>
      <c r="H164" s="214"/>
      <c r="I164" s="214"/>
      <c r="J164" s="214"/>
      <c r="K164" s="214"/>
      <c r="L164" s="214"/>
      <c r="M164" s="214"/>
    </row>
    <row r="165" spans="2:13" ht="13.2">
      <c r="B165" s="214"/>
      <c r="C165" s="214"/>
      <c r="D165" s="214"/>
      <c r="E165" s="214"/>
      <c r="F165" s="214"/>
      <c r="G165" s="214"/>
      <c r="H165" s="214"/>
      <c r="I165" s="214"/>
      <c r="J165" s="214"/>
      <c r="K165" s="214"/>
      <c r="L165" s="214"/>
      <c r="M165" s="214"/>
    </row>
    <row r="166" spans="2:13" ht="13.2">
      <c r="B166" s="214"/>
      <c r="C166" s="214"/>
      <c r="D166" s="214"/>
      <c r="E166" s="214"/>
      <c r="F166" s="214"/>
      <c r="G166" s="214"/>
      <c r="H166" s="214"/>
      <c r="I166" s="214"/>
      <c r="J166" s="214"/>
      <c r="K166" s="214"/>
      <c r="L166" s="214"/>
      <c r="M166" s="214"/>
    </row>
    <row r="167" spans="2:13" ht="13.2">
      <c r="B167" s="214"/>
      <c r="C167" s="214"/>
      <c r="D167" s="214"/>
      <c r="E167" s="214"/>
      <c r="F167" s="214"/>
      <c r="G167" s="214"/>
      <c r="H167" s="214"/>
      <c r="I167" s="214"/>
      <c r="J167" s="214"/>
      <c r="K167" s="214"/>
      <c r="L167" s="214"/>
      <c r="M167" s="214"/>
    </row>
    <row r="168" spans="2:13" ht="13.2">
      <c r="B168" s="214"/>
      <c r="C168" s="214"/>
      <c r="D168" s="214"/>
      <c r="E168" s="214"/>
      <c r="F168" s="214"/>
      <c r="G168" s="214"/>
      <c r="H168" s="214"/>
      <c r="I168" s="214"/>
      <c r="J168" s="214"/>
      <c r="K168" s="214"/>
      <c r="L168" s="214"/>
      <c r="M168" s="214"/>
    </row>
    <row r="169" spans="2:13" ht="13.2">
      <c r="B169" s="214"/>
      <c r="C169" s="214"/>
      <c r="D169" s="214"/>
      <c r="E169" s="214"/>
      <c r="F169" s="214"/>
      <c r="G169" s="214"/>
      <c r="H169" s="214"/>
      <c r="I169" s="214"/>
      <c r="J169" s="214"/>
      <c r="K169" s="214"/>
      <c r="L169" s="214"/>
      <c r="M169" s="214"/>
    </row>
    <row r="170" spans="2:13" ht="13.2">
      <c r="B170" s="214"/>
      <c r="C170" s="214"/>
      <c r="D170" s="214"/>
      <c r="E170" s="214"/>
      <c r="F170" s="214"/>
      <c r="G170" s="214"/>
      <c r="H170" s="214"/>
      <c r="I170" s="214"/>
      <c r="J170" s="214"/>
      <c r="K170" s="214"/>
      <c r="L170" s="214"/>
      <c r="M170" s="214"/>
    </row>
    <row r="171" spans="2:13" ht="13.2">
      <c r="B171" s="214"/>
      <c r="C171" s="214"/>
      <c r="D171" s="214"/>
      <c r="E171" s="214"/>
      <c r="F171" s="214"/>
      <c r="G171" s="214"/>
      <c r="H171" s="214"/>
      <c r="I171" s="214"/>
      <c r="J171" s="214"/>
      <c r="K171" s="214"/>
      <c r="L171" s="214"/>
      <c r="M171" s="214"/>
    </row>
    <row r="172" spans="2:13" ht="13.2">
      <c r="B172" s="214"/>
      <c r="C172" s="214"/>
      <c r="D172" s="214"/>
      <c r="E172" s="214"/>
      <c r="F172" s="214"/>
      <c r="G172" s="214"/>
      <c r="H172" s="214"/>
      <c r="I172" s="214"/>
      <c r="J172" s="214"/>
      <c r="K172" s="214"/>
      <c r="L172" s="214"/>
      <c r="M172" s="214"/>
    </row>
    <row r="173" spans="2:13" ht="13.2">
      <c r="B173" s="214"/>
      <c r="C173" s="214"/>
      <c r="D173" s="214"/>
      <c r="E173" s="214"/>
      <c r="F173" s="214"/>
      <c r="G173" s="214"/>
      <c r="H173" s="214"/>
      <c r="I173" s="214"/>
      <c r="J173" s="214"/>
      <c r="K173" s="214"/>
      <c r="L173" s="214"/>
      <c r="M173" s="214"/>
    </row>
    <row r="174" spans="2:13" ht="13.2">
      <c r="B174" s="214"/>
      <c r="C174" s="214"/>
      <c r="D174" s="214"/>
      <c r="E174" s="214"/>
      <c r="F174" s="214"/>
      <c r="G174" s="214"/>
      <c r="H174" s="214"/>
      <c r="I174" s="214"/>
      <c r="J174" s="214"/>
      <c r="K174" s="214"/>
      <c r="L174" s="214"/>
      <c r="M174" s="214"/>
    </row>
    <row r="175" spans="2:13" ht="13.2">
      <c r="B175" s="214"/>
      <c r="C175" s="214"/>
      <c r="D175" s="214"/>
      <c r="E175" s="214"/>
      <c r="F175" s="214"/>
      <c r="G175" s="214"/>
      <c r="H175" s="214"/>
      <c r="I175" s="214"/>
      <c r="J175" s="214"/>
      <c r="K175" s="214"/>
      <c r="L175" s="214"/>
      <c r="M175" s="214"/>
    </row>
    <row r="176" spans="2:13" ht="13.2">
      <c r="B176" s="214"/>
      <c r="C176" s="214"/>
      <c r="D176" s="214"/>
      <c r="E176" s="214"/>
      <c r="F176" s="214"/>
      <c r="G176" s="214"/>
      <c r="H176" s="214"/>
      <c r="I176" s="214"/>
      <c r="J176" s="214"/>
      <c r="K176" s="214"/>
      <c r="L176" s="214"/>
      <c r="M176" s="214"/>
    </row>
    <row r="177" s="214" customFormat="1" ht="13.2"/>
    <row r="178" s="214" customFormat="1" ht="13.2"/>
    <row r="179" s="214" customFormat="1" ht="13.2"/>
    <row r="180" s="214" customFormat="1" ht="13.2"/>
    <row r="181" s="214" customFormat="1" ht="13.2"/>
    <row r="182" s="214" customFormat="1" ht="13.2"/>
    <row r="183" s="214" customFormat="1" ht="13.2"/>
    <row r="184" s="214" customFormat="1" ht="13.2"/>
    <row r="185" s="214" customFormat="1" ht="13.2"/>
    <row r="186" s="214" customFormat="1" ht="13.2"/>
    <row r="187" s="214" customFormat="1" ht="13.2"/>
    <row r="188" s="214" customFormat="1" ht="13.2"/>
    <row r="189" s="214" customFormat="1" ht="13.2"/>
    <row r="190" s="214" customFormat="1" ht="13.2"/>
    <row r="191" s="214" customFormat="1" ht="13.2"/>
    <row r="192" s="214" customFormat="1" ht="13.2"/>
    <row r="193" s="214" customFormat="1" ht="13.2"/>
    <row r="194" s="214" customFormat="1" ht="13.2"/>
    <row r="195" s="214" customFormat="1" ht="13.2"/>
    <row r="196" s="214" customFormat="1" ht="13.2"/>
    <row r="197" s="214" customFormat="1" ht="13.2"/>
    <row r="198" s="214" customFormat="1" ht="13.2"/>
    <row r="199" s="214" customFormat="1" ht="13.2"/>
    <row r="200" s="214" customFormat="1" ht="13.2"/>
    <row r="201" s="214" customFormat="1" ht="13.2"/>
    <row r="202" s="214" customFormat="1" ht="13.2"/>
    <row r="203" s="214" customFormat="1" ht="13.2"/>
    <row r="204" s="214" customFormat="1" ht="13.2"/>
    <row r="205" s="214" customFormat="1" ht="13.2"/>
    <row r="206" s="214" customFormat="1" ht="13.2"/>
    <row r="207" s="214" customFormat="1" ht="13.2"/>
    <row r="208" s="214" customFormat="1" ht="13.2"/>
    <row r="209" s="214" customFormat="1" ht="13.2"/>
    <row r="210" s="214" customFormat="1" ht="13.2"/>
    <row r="211" s="214" customFormat="1" ht="13.2"/>
    <row r="212" s="214" customFormat="1" ht="13.2"/>
    <row r="213" s="214" customFormat="1" ht="13.2"/>
    <row r="214" s="214" customFormat="1" ht="13.2"/>
    <row r="215" s="214" customFormat="1" ht="13.2"/>
    <row r="216" s="214" customFormat="1" ht="13.2"/>
    <row r="217" s="214" customFormat="1" ht="13.2"/>
    <row r="218" s="214" customFormat="1" ht="13.2"/>
    <row r="219" s="214" customFormat="1" ht="13.2"/>
    <row r="220" s="214" customFormat="1" ht="13.2"/>
    <row r="221" s="214" customFormat="1" ht="13.2"/>
    <row r="222" s="214" customFormat="1" ht="13.2"/>
    <row r="223" s="214" customFormat="1" ht="13.2"/>
    <row r="224" s="214" customFormat="1" ht="13.2"/>
    <row r="225" s="214" customFormat="1" ht="13.2"/>
    <row r="226" s="214" customFormat="1" ht="13.2"/>
    <row r="227" s="214" customFormat="1" ht="13.2"/>
    <row r="228" s="214" customFormat="1" ht="13.2"/>
    <row r="229" s="214" customFormat="1" ht="13.2"/>
    <row r="230" s="214" customFormat="1" ht="13.2"/>
    <row r="231" s="214" customFormat="1" ht="13.2"/>
    <row r="232" s="214" customFormat="1" ht="13.2"/>
    <row r="233" s="214" customFormat="1" ht="13.2"/>
    <row r="234" s="214" customFormat="1" ht="13.2"/>
    <row r="235" s="214" customFormat="1" ht="13.2"/>
    <row r="236" s="214" customFormat="1" ht="13.2"/>
    <row r="237" s="214" customFormat="1" ht="13.2"/>
    <row r="238" s="214" customFormat="1" ht="13.2"/>
    <row r="239" s="214" customFormat="1" ht="13.2"/>
    <row r="240" s="214" customFormat="1" ht="12.45" customHeight="1"/>
    <row r="241" s="214" customFormat="1" ht="12.45" customHeight="1"/>
    <row r="242" s="214" customFormat="1" ht="12.45" customHeight="1"/>
  </sheetData>
  <sheetProtection algorithmName="SHA-512" hashValue="Ha2kopc+UKUy9yBZ24E3lUmahqDfL/hunQsTmO1kFlSIeEY/Vl1DuatZZO9oU0rthfTQo02lvvCRfpIafAFHQA==" saltValue="tTcgPJS/Q+N7PjfFdE9M6Q==" spinCount="100000" sheet="1" objects="1" scenarios="1"/>
  <mergeCells count="84">
    <mergeCell ref="F2:I2"/>
    <mergeCell ref="C3:J3"/>
    <mergeCell ref="G8:I12"/>
    <mergeCell ref="J8:K12"/>
    <mergeCell ref="B49:D50"/>
    <mergeCell ref="B46:D46"/>
    <mergeCell ref="E46:G46"/>
    <mergeCell ref="J46:K46"/>
    <mergeCell ref="B47:D47"/>
    <mergeCell ref="E47:G47"/>
    <mergeCell ref="J47:K47"/>
    <mergeCell ref="B44:D44"/>
    <mergeCell ref="E44:G44"/>
    <mergeCell ref="J44:K44"/>
    <mergeCell ref="B45:D45"/>
    <mergeCell ref="E45:G45"/>
    <mergeCell ref="J45:K45"/>
    <mergeCell ref="B43:D43"/>
    <mergeCell ref="E43:G43"/>
    <mergeCell ref="J43:K43"/>
    <mergeCell ref="B42:D42"/>
    <mergeCell ref="E42:G42"/>
    <mergeCell ref="J42:K42"/>
    <mergeCell ref="B40:D40"/>
    <mergeCell ref="E40:G40"/>
    <mergeCell ref="J40:K40"/>
    <mergeCell ref="B41:D41"/>
    <mergeCell ref="E41:G41"/>
    <mergeCell ref="J41:K41"/>
    <mergeCell ref="B39:D39"/>
    <mergeCell ref="E39:G39"/>
    <mergeCell ref="J39:K39"/>
    <mergeCell ref="B35:D35"/>
    <mergeCell ref="F35:K35"/>
    <mergeCell ref="B37:K37"/>
    <mergeCell ref="B38:D38"/>
    <mergeCell ref="E38:G38"/>
    <mergeCell ref="J38:K38"/>
    <mergeCell ref="B32:D32"/>
    <mergeCell ref="F32:K32"/>
    <mergeCell ref="B33:D33"/>
    <mergeCell ref="F33:K33"/>
    <mergeCell ref="B34:D34"/>
    <mergeCell ref="F34:K34"/>
    <mergeCell ref="B31:D31"/>
    <mergeCell ref="F31:K31"/>
    <mergeCell ref="B26:D26"/>
    <mergeCell ref="F26:G26"/>
    <mergeCell ref="B27:D27"/>
    <mergeCell ref="F27:G27"/>
    <mergeCell ref="H27:I27"/>
    <mergeCell ref="J27:K27"/>
    <mergeCell ref="B28:D28"/>
    <mergeCell ref="F28:G28"/>
    <mergeCell ref="H28:I28"/>
    <mergeCell ref="J28:K28"/>
    <mergeCell ref="B30:K30"/>
    <mergeCell ref="H26:I26"/>
    <mergeCell ref="J26:K26"/>
    <mergeCell ref="B20:D20"/>
    <mergeCell ref="B22:D22"/>
    <mergeCell ref="I22:J22"/>
    <mergeCell ref="B24:K24"/>
    <mergeCell ref="B25:D25"/>
    <mergeCell ref="F25:G25"/>
    <mergeCell ref="H25:I25"/>
    <mergeCell ref="J25:K25"/>
    <mergeCell ref="G19:H19"/>
    <mergeCell ref="G6:I7"/>
    <mergeCell ref="J6:K7"/>
    <mergeCell ref="B12:D12"/>
    <mergeCell ref="G14:K14"/>
    <mergeCell ref="G15:I15"/>
    <mergeCell ref="J15:K15"/>
    <mergeCell ref="G16:I16"/>
    <mergeCell ref="J16:K16"/>
    <mergeCell ref="G17:I17"/>
    <mergeCell ref="J17:K17"/>
    <mergeCell ref="G18:J18"/>
    <mergeCell ref="G5:H5"/>
    <mergeCell ref="I5:K5"/>
    <mergeCell ref="B4:E4"/>
    <mergeCell ref="G4:H4"/>
    <mergeCell ref="I4:K4"/>
  </mergeCells>
  <conditionalFormatting sqref="E49">
    <cfRule type="colorScale" priority="1">
      <colorScale>
        <cfvo type="min"/>
        <cfvo type="max"/>
        <color rgb="FFFF7128"/>
        <color rgb="FFFFEF9C"/>
      </colorScale>
    </cfRule>
  </conditionalFormatting>
  <conditionalFormatting sqref="H26:I28">
    <cfRule type="cellIs" dxfId="27" priority="2" operator="notEqual">
      <formula>0</formula>
    </cfRule>
  </conditionalFormatting>
  <conditionalFormatting sqref="I19">
    <cfRule type="colorScale" priority="7">
      <colorScale>
        <cfvo type="min"/>
        <cfvo type="max"/>
        <color rgb="FFFF7128"/>
        <color rgb="FFFFEF9C"/>
      </colorScale>
    </cfRule>
  </conditionalFormatting>
  <conditionalFormatting sqref="J17:K17 I39:I47">
    <cfRule type="cellIs" dxfId="26" priority="6" operator="notEqual">
      <formula>0</formula>
    </cfRule>
  </conditionalFormatting>
  <conditionalFormatting sqref="K18">
    <cfRule type="cellIs" dxfId="25" priority="9" stopIfTrue="1" operator="notEqual">
      <formula>0</formula>
    </cfRule>
  </conditionalFormatting>
  <conditionalFormatting sqref="K22">
    <cfRule type="cellIs" dxfId="24" priority="8" stopIfTrue="1" operator="notEqual">
      <formula>0</formula>
    </cfRule>
  </conditionalFormatting>
  <dataValidations count="1">
    <dataValidation type="list" allowBlank="1" showInputMessage="1" showErrorMessage="1" sqref="I5:K5" xr:uid="{0BEC6C79-BC90-4602-BB94-F30CCC63D10A}">
      <formula1>$P$4:$P$10</formula1>
    </dataValidation>
  </dataValidations>
  <printOptions horizontalCentered="1" verticalCentered="1"/>
  <pageMargins left="0.47244094488188981" right="0.47244094488188981" top="0.51181102362204722" bottom="0.51181102362204722" header="0.27559055118110237" footer="0.27559055118110237"/>
  <pageSetup paperSize="9" scale="74" orientation="portrait" r:id="rId1"/>
  <headerFooter>
    <oddHeader>&amp;L&amp;"Arial,Regular"&amp;8&amp;K003A70&amp;F&amp;R&amp;"Arial,Regular"&amp;8&amp;K003A70&amp;A</oddHeader>
    <oddFooter>&amp;C&amp;"Arial,Regular"&amp;8&amp;K003A70Business Processes - Operations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A011C-DA73-4721-8935-47931FCBE30F}">
  <sheetPr>
    <pageSetUpPr fitToPage="1"/>
  </sheetPr>
  <dimension ref="A1:BA244"/>
  <sheetViews>
    <sheetView zoomScaleNormal="100" workbookViewId="0">
      <selection activeCell="I5" sqref="I5:K5"/>
    </sheetView>
  </sheetViews>
  <sheetFormatPr defaultColWidth="9.21875" defaultRowHeight="0" customHeight="1" zeroHeight="1"/>
  <cols>
    <col min="1" max="1" width="1.6640625" style="19" customWidth="1"/>
    <col min="2" max="2" width="11.44140625" style="38" customWidth="1"/>
    <col min="3" max="3" width="13.21875" style="38" customWidth="1"/>
    <col min="4" max="4" width="11.6640625" style="38" customWidth="1"/>
    <col min="5" max="5" width="14.6640625" style="38" customWidth="1"/>
    <col min="6" max="6" width="1.77734375" style="38" customWidth="1"/>
    <col min="7" max="7" width="13.77734375" style="38" customWidth="1"/>
    <col min="8" max="10" width="14.6640625" style="38" customWidth="1"/>
    <col min="11" max="11" width="15.88671875" style="38" customWidth="1"/>
    <col min="12" max="12" width="1.6640625" style="20" customWidth="1"/>
    <col min="13" max="13" width="9.21875" style="20"/>
    <col min="14" max="14" width="9.21875" style="19" hidden="1" customWidth="1"/>
    <col min="15" max="18" width="0" style="19" hidden="1" customWidth="1"/>
    <col min="19" max="256" width="9.21875" style="19"/>
    <col min="257" max="257" width="11.44140625" style="19" customWidth="1"/>
    <col min="258" max="259" width="12.21875" style="19" customWidth="1"/>
    <col min="260" max="260" width="15.5546875" style="19" customWidth="1"/>
    <col min="261" max="261" width="1.77734375" style="19" customWidth="1"/>
    <col min="262" max="262" width="12.77734375" style="19" customWidth="1"/>
    <col min="263" max="263" width="12.44140625" style="19" bestFit="1" customWidth="1"/>
    <col min="264" max="264" width="6.5546875" style="19" customWidth="1"/>
    <col min="265" max="265" width="15.21875" style="19" customWidth="1"/>
    <col min="266" max="266" width="9" style="19" customWidth="1"/>
    <col min="267" max="267" width="7" style="19" customWidth="1"/>
    <col min="268" max="268" width="6.21875" style="19" customWidth="1"/>
    <col min="269" max="512" width="9.21875" style="19"/>
    <col min="513" max="513" width="11.44140625" style="19" customWidth="1"/>
    <col min="514" max="515" width="12.21875" style="19" customWidth="1"/>
    <col min="516" max="516" width="15.5546875" style="19" customWidth="1"/>
    <col min="517" max="517" width="1.77734375" style="19" customWidth="1"/>
    <col min="518" max="518" width="12.77734375" style="19" customWidth="1"/>
    <col min="519" max="519" width="12.44140625" style="19" bestFit="1" customWidth="1"/>
    <col min="520" max="520" width="6.5546875" style="19" customWidth="1"/>
    <col min="521" max="521" width="15.21875" style="19" customWidth="1"/>
    <col min="522" max="522" width="9" style="19" customWidth="1"/>
    <col min="523" max="523" width="7" style="19" customWidth="1"/>
    <col min="524" max="524" width="6.21875" style="19" customWidth="1"/>
    <col min="525" max="768" width="9.21875" style="19"/>
    <col min="769" max="769" width="11.44140625" style="19" customWidth="1"/>
    <col min="770" max="771" width="12.21875" style="19" customWidth="1"/>
    <col min="772" max="772" width="15.5546875" style="19" customWidth="1"/>
    <col min="773" max="773" width="1.77734375" style="19" customWidth="1"/>
    <col min="774" max="774" width="12.77734375" style="19" customWidth="1"/>
    <col min="775" max="775" width="12.44140625" style="19" bestFit="1" customWidth="1"/>
    <col min="776" max="776" width="6.5546875" style="19" customWidth="1"/>
    <col min="777" max="777" width="15.21875" style="19" customWidth="1"/>
    <col min="778" max="778" width="9" style="19" customWidth="1"/>
    <col min="779" max="779" width="7" style="19" customWidth="1"/>
    <col min="780" max="780" width="6.21875" style="19" customWidth="1"/>
    <col min="781" max="1024" width="9.21875" style="19"/>
    <col min="1025" max="1025" width="11.44140625" style="19" customWidth="1"/>
    <col min="1026" max="1027" width="12.21875" style="19" customWidth="1"/>
    <col min="1028" max="1028" width="15.5546875" style="19" customWidth="1"/>
    <col min="1029" max="1029" width="1.77734375" style="19" customWidth="1"/>
    <col min="1030" max="1030" width="12.77734375" style="19" customWidth="1"/>
    <col min="1031" max="1031" width="12.44140625" style="19" bestFit="1" customWidth="1"/>
    <col min="1032" max="1032" width="6.5546875" style="19" customWidth="1"/>
    <col min="1033" max="1033" width="15.21875" style="19" customWidth="1"/>
    <col min="1034" max="1034" width="9" style="19" customWidth="1"/>
    <col min="1035" max="1035" width="7" style="19" customWidth="1"/>
    <col min="1036" max="1036" width="6.21875" style="19" customWidth="1"/>
    <col min="1037" max="1280" width="9.21875" style="19"/>
    <col min="1281" max="1281" width="11.44140625" style="19" customWidth="1"/>
    <col min="1282" max="1283" width="12.21875" style="19" customWidth="1"/>
    <col min="1284" max="1284" width="15.5546875" style="19" customWidth="1"/>
    <col min="1285" max="1285" width="1.77734375" style="19" customWidth="1"/>
    <col min="1286" max="1286" width="12.77734375" style="19" customWidth="1"/>
    <col min="1287" max="1287" width="12.44140625" style="19" bestFit="1" customWidth="1"/>
    <col min="1288" max="1288" width="6.5546875" style="19" customWidth="1"/>
    <col min="1289" max="1289" width="15.21875" style="19" customWidth="1"/>
    <col min="1290" max="1290" width="9" style="19" customWidth="1"/>
    <col min="1291" max="1291" width="7" style="19" customWidth="1"/>
    <col min="1292" max="1292" width="6.21875" style="19" customWidth="1"/>
    <col min="1293" max="1536" width="9.21875" style="19"/>
    <col min="1537" max="1537" width="11.44140625" style="19" customWidth="1"/>
    <col min="1538" max="1539" width="12.21875" style="19" customWidth="1"/>
    <col min="1540" max="1540" width="15.5546875" style="19" customWidth="1"/>
    <col min="1541" max="1541" width="1.77734375" style="19" customWidth="1"/>
    <col min="1542" max="1542" width="12.77734375" style="19" customWidth="1"/>
    <col min="1543" max="1543" width="12.44140625" style="19" bestFit="1" customWidth="1"/>
    <col min="1544" max="1544" width="6.5546875" style="19" customWidth="1"/>
    <col min="1545" max="1545" width="15.21875" style="19" customWidth="1"/>
    <col min="1546" max="1546" width="9" style="19" customWidth="1"/>
    <col min="1547" max="1547" width="7" style="19" customWidth="1"/>
    <col min="1548" max="1548" width="6.21875" style="19" customWidth="1"/>
    <col min="1549" max="1792" width="9.21875" style="19"/>
    <col min="1793" max="1793" width="11.44140625" style="19" customWidth="1"/>
    <col min="1794" max="1795" width="12.21875" style="19" customWidth="1"/>
    <col min="1796" max="1796" width="15.5546875" style="19" customWidth="1"/>
    <col min="1797" max="1797" width="1.77734375" style="19" customWidth="1"/>
    <col min="1798" max="1798" width="12.77734375" style="19" customWidth="1"/>
    <col min="1799" max="1799" width="12.44140625" style="19" bestFit="1" customWidth="1"/>
    <col min="1800" max="1800" width="6.5546875" style="19" customWidth="1"/>
    <col min="1801" max="1801" width="15.21875" style="19" customWidth="1"/>
    <col min="1802" max="1802" width="9" style="19" customWidth="1"/>
    <col min="1803" max="1803" width="7" style="19" customWidth="1"/>
    <col min="1804" max="1804" width="6.21875" style="19" customWidth="1"/>
    <col min="1805" max="2048" width="9.21875" style="19"/>
    <col min="2049" max="2049" width="11.44140625" style="19" customWidth="1"/>
    <col min="2050" max="2051" width="12.21875" style="19" customWidth="1"/>
    <col min="2052" max="2052" width="15.5546875" style="19" customWidth="1"/>
    <col min="2053" max="2053" width="1.77734375" style="19" customWidth="1"/>
    <col min="2054" max="2054" width="12.77734375" style="19" customWidth="1"/>
    <col min="2055" max="2055" width="12.44140625" style="19" bestFit="1" customWidth="1"/>
    <col min="2056" max="2056" width="6.5546875" style="19" customWidth="1"/>
    <col min="2057" max="2057" width="15.21875" style="19" customWidth="1"/>
    <col min="2058" max="2058" width="9" style="19" customWidth="1"/>
    <col min="2059" max="2059" width="7" style="19" customWidth="1"/>
    <col min="2060" max="2060" width="6.21875" style="19" customWidth="1"/>
    <col min="2061" max="2304" width="9.21875" style="19"/>
    <col min="2305" max="2305" width="11.44140625" style="19" customWidth="1"/>
    <col min="2306" max="2307" width="12.21875" style="19" customWidth="1"/>
    <col min="2308" max="2308" width="15.5546875" style="19" customWidth="1"/>
    <col min="2309" max="2309" width="1.77734375" style="19" customWidth="1"/>
    <col min="2310" max="2310" width="12.77734375" style="19" customWidth="1"/>
    <col min="2311" max="2311" width="12.44140625" style="19" bestFit="1" customWidth="1"/>
    <col min="2312" max="2312" width="6.5546875" style="19" customWidth="1"/>
    <col min="2313" max="2313" width="15.21875" style="19" customWidth="1"/>
    <col min="2314" max="2314" width="9" style="19" customWidth="1"/>
    <col min="2315" max="2315" width="7" style="19" customWidth="1"/>
    <col min="2316" max="2316" width="6.21875" style="19" customWidth="1"/>
    <col min="2317" max="2560" width="9.21875" style="19"/>
    <col min="2561" max="2561" width="11.44140625" style="19" customWidth="1"/>
    <col min="2562" max="2563" width="12.21875" style="19" customWidth="1"/>
    <col min="2564" max="2564" width="15.5546875" style="19" customWidth="1"/>
    <col min="2565" max="2565" width="1.77734375" style="19" customWidth="1"/>
    <col min="2566" max="2566" width="12.77734375" style="19" customWidth="1"/>
    <col min="2567" max="2567" width="12.44140625" style="19" bestFit="1" customWidth="1"/>
    <col min="2568" max="2568" width="6.5546875" style="19" customWidth="1"/>
    <col min="2569" max="2569" width="15.21875" style="19" customWidth="1"/>
    <col min="2570" max="2570" width="9" style="19" customWidth="1"/>
    <col min="2571" max="2571" width="7" style="19" customWidth="1"/>
    <col min="2572" max="2572" width="6.21875" style="19" customWidth="1"/>
    <col min="2573" max="2816" width="9.21875" style="19"/>
    <col min="2817" max="2817" width="11.44140625" style="19" customWidth="1"/>
    <col min="2818" max="2819" width="12.21875" style="19" customWidth="1"/>
    <col min="2820" max="2820" width="15.5546875" style="19" customWidth="1"/>
    <col min="2821" max="2821" width="1.77734375" style="19" customWidth="1"/>
    <col min="2822" max="2822" width="12.77734375" style="19" customWidth="1"/>
    <col min="2823" max="2823" width="12.44140625" style="19" bestFit="1" customWidth="1"/>
    <col min="2824" max="2824" width="6.5546875" style="19" customWidth="1"/>
    <col min="2825" max="2825" width="15.21875" style="19" customWidth="1"/>
    <col min="2826" max="2826" width="9" style="19" customWidth="1"/>
    <col min="2827" max="2827" width="7" style="19" customWidth="1"/>
    <col min="2828" max="2828" width="6.21875" style="19" customWidth="1"/>
    <col min="2829" max="3072" width="9.21875" style="19"/>
    <col min="3073" max="3073" width="11.44140625" style="19" customWidth="1"/>
    <col min="3074" max="3075" width="12.21875" style="19" customWidth="1"/>
    <col min="3076" max="3076" width="15.5546875" style="19" customWidth="1"/>
    <col min="3077" max="3077" width="1.77734375" style="19" customWidth="1"/>
    <col min="3078" max="3078" width="12.77734375" style="19" customWidth="1"/>
    <col min="3079" max="3079" width="12.44140625" style="19" bestFit="1" customWidth="1"/>
    <col min="3080" max="3080" width="6.5546875" style="19" customWidth="1"/>
    <col min="3081" max="3081" width="15.21875" style="19" customWidth="1"/>
    <col min="3082" max="3082" width="9" style="19" customWidth="1"/>
    <col min="3083" max="3083" width="7" style="19" customWidth="1"/>
    <col min="3084" max="3084" width="6.21875" style="19" customWidth="1"/>
    <col min="3085" max="3328" width="9.21875" style="19"/>
    <col min="3329" max="3329" width="11.44140625" style="19" customWidth="1"/>
    <col min="3330" max="3331" width="12.21875" style="19" customWidth="1"/>
    <col min="3332" max="3332" width="15.5546875" style="19" customWidth="1"/>
    <col min="3333" max="3333" width="1.77734375" style="19" customWidth="1"/>
    <col min="3334" max="3334" width="12.77734375" style="19" customWidth="1"/>
    <col min="3335" max="3335" width="12.44140625" style="19" bestFit="1" customWidth="1"/>
    <col min="3336" max="3336" width="6.5546875" style="19" customWidth="1"/>
    <col min="3337" max="3337" width="15.21875" style="19" customWidth="1"/>
    <col min="3338" max="3338" width="9" style="19" customWidth="1"/>
    <col min="3339" max="3339" width="7" style="19" customWidth="1"/>
    <col min="3340" max="3340" width="6.21875" style="19" customWidth="1"/>
    <col min="3341" max="3584" width="9.21875" style="19"/>
    <col min="3585" max="3585" width="11.44140625" style="19" customWidth="1"/>
    <col min="3586" max="3587" width="12.21875" style="19" customWidth="1"/>
    <col min="3588" max="3588" width="15.5546875" style="19" customWidth="1"/>
    <col min="3589" max="3589" width="1.77734375" style="19" customWidth="1"/>
    <col min="3590" max="3590" width="12.77734375" style="19" customWidth="1"/>
    <col min="3591" max="3591" width="12.44140625" style="19" bestFit="1" customWidth="1"/>
    <col min="3592" max="3592" width="6.5546875" style="19" customWidth="1"/>
    <col min="3593" max="3593" width="15.21875" style="19" customWidth="1"/>
    <col min="3594" max="3594" width="9" style="19" customWidth="1"/>
    <col min="3595" max="3595" width="7" style="19" customWidth="1"/>
    <col min="3596" max="3596" width="6.21875" style="19" customWidth="1"/>
    <col min="3597" max="3840" width="9.21875" style="19"/>
    <col min="3841" max="3841" width="11.44140625" style="19" customWidth="1"/>
    <col min="3842" max="3843" width="12.21875" style="19" customWidth="1"/>
    <col min="3844" max="3844" width="15.5546875" style="19" customWidth="1"/>
    <col min="3845" max="3845" width="1.77734375" style="19" customWidth="1"/>
    <col min="3846" max="3846" width="12.77734375" style="19" customWidth="1"/>
    <col min="3847" max="3847" width="12.44140625" style="19" bestFit="1" customWidth="1"/>
    <col min="3848" max="3848" width="6.5546875" style="19" customWidth="1"/>
    <col min="3849" max="3849" width="15.21875" style="19" customWidth="1"/>
    <col min="3850" max="3850" width="9" style="19" customWidth="1"/>
    <col min="3851" max="3851" width="7" style="19" customWidth="1"/>
    <col min="3852" max="3852" width="6.21875" style="19" customWidth="1"/>
    <col min="3853" max="4096" width="9.21875" style="19"/>
    <col min="4097" max="4097" width="11.44140625" style="19" customWidth="1"/>
    <col min="4098" max="4099" width="12.21875" style="19" customWidth="1"/>
    <col min="4100" max="4100" width="15.5546875" style="19" customWidth="1"/>
    <col min="4101" max="4101" width="1.77734375" style="19" customWidth="1"/>
    <col min="4102" max="4102" width="12.77734375" style="19" customWidth="1"/>
    <col min="4103" max="4103" width="12.44140625" style="19" bestFit="1" customWidth="1"/>
    <col min="4104" max="4104" width="6.5546875" style="19" customWidth="1"/>
    <col min="4105" max="4105" width="15.21875" style="19" customWidth="1"/>
    <col min="4106" max="4106" width="9" style="19" customWidth="1"/>
    <col min="4107" max="4107" width="7" style="19" customWidth="1"/>
    <col min="4108" max="4108" width="6.21875" style="19" customWidth="1"/>
    <col min="4109" max="4352" width="9.21875" style="19"/>
    <col min="4353" max="4353" width="11.44140625" style="19" customWidth="1"/>
    <col min="4354" max="4355" width="12.21875" style="19" customWidth="1"/>
    <col min="4356" max="4356" width="15.5546875" style="19" customWidth="1"/>
    <col min="4357" max="4357" width="1.77734375" style="19" customWidth="1"/>
    <col min="4358" max="4358" width="12.77734375" style="19" customWidth="1"/>
    <col min="4359" max="4359" width="12.44140625" style="19" bestFit="1" customWidth="1"/>
    <col min="4360" max="4360" width="6.5546875" style="19" customWidth="1"/>
    <col min="4361" max="4361" width="15.21875" style="19" customWidth="1"/>
    <col min="4362" max="4362" width="9" style="19" customWidth="1"/>
    <col min="4363" max="4363" width="7" style="19" customWidth="1"/>
    <col min="4364" max="4364" width="6.21875" style="19" customWidth="1"/>
    <col min="4365" max="4608" width="9.21875" style="19"/>
    <col min="4609" max="4609" width="11.44140625" style="19" customWidth="1"/>
    <col min="4610" max="4611" width="12.21875" style="19" customWidth="1"/>
    <col min="4612" max="4612" width="15.5546875" style="19" customWidth="1"/>
    <col min="4613" max="4613" width="1.77734375" style="19" customWidth="1"/>
    <col min="4614" max="4614" width="12.77734375" style="19" customWidth="1"/>
    <col min="4615" max="4615" width="12.44140625" style="19" bestFit="1" customWidth="1"/>
    <col min="4616" max="4616" width="6.5546875" style="19" customWidth="1"/>
    <col min="4617" max="4617" width="15.21875" style="19" customWidth="1"/>
    <col min="4618" max="4618" width="9" style="19" customWidth="1"/>
    <col min="4619" max="4619" width="7" style="19" customWidth="1"/>
    <col min="4620" max="4620" width="6.21875" style="19" customWidth="1"/>
    <col min="4621" max="4864" width="9.21875" style="19"/>
    <col min="4865" max="4865" width="11.44140625" style="19" customWidth="1"/>
    <col min="4866" max="4867" width="12.21875" style="19" customWidth="1"/>
    <col min="4868" max="4868" width="15.5546875" style="19" customWidth="1"/>
    <col min="4869" max="4869" width="1.77734375" style="19" customWidth="1"/>
    <col min="4870" max="4870" width="12.77734375" style="19" customWidth="1"/>
    <col min="4871" max="4871" width="12.44140625" style="19" bestFit="1" customWidth="1"/>
    <col min="4872" max="4872" width="6.5546875" style="19" customWidth="1"/>
    <col min="4873" max="4873" width="15.21875" style="19" customWidth="1"/>
    <col min="4874" max="4874" width="9" style="19" customWidth="1"/>
    <col min="4875" max="4875" width="7" style="19" customWidth="1"/>
    <col min="4876" max="4876" width="6.21875" style="19" customWidth="1"/>
    <col min="4877" max="5120" width="9.21875" style="19"/>
    <col min="5121" max="5121" width="11.44140625" style="19" customWidth="1"/>
    <col min="5122" max="5123" width="12.21875" style="19" customWidth="1"/>
    <col min="5124" max="5124" width="15.5546875" style="19" customWidth="1"/>
    <col min="5125" max="5125" width="1.77734375" style="19" customWidth="1"/>
    <col min="5126" max="5126" width="12.77734375" style="19" customWidth="1"/>
    <col min="5127" max="5127" width="12.44140625" style="19" bestFit="1" customWidth="1"/>
    <col min="5128" max="5128" width="6.5546875" style="19" customWidth="1"/>
    <col min="5129" max="5129" width="15.21875" style="19" customWidth="1"/>
    <col min="5130" max="5130" width="9" style="19" customWidth="1"/>
    <col min="5131" max="5131" width="7" style="19" customWidth="1"/>
    <col min="5132" max="5132" width="6.21875" style="19" customWidth="1"/>
    <col min="5133" max="5376" width="9.21875" style="19"/>
    <col min="5377" max="5377" width="11.44140625" style="19" customWidth="1"/>
    <col min="5378" max="5379" width="12.21875" style="19" customWidth="1"/>
    <col min="5380" max="5380" width="15.5546875" style="19" customWidth="1"/>
    <col min="5381" max="5381" width="1.77734375" style="19" customWidth="1"/>
    <col min="5382" max="5382" width="12.77734375" style="19" customWidth="1"/>
    <col min="5383" max="5383" width="12.44140625" style="19" bestFit="1" customWidth="1"/>
    <col min="5384" max="5384" width="6.5546875" style="19" customWidth="1"/>
    <col min="5385" max="5385" width="15.21875" style="19" customWidth="1"/>
    <col min="5386" max="5386" width="9" style="19" customWidth="1"/>
    <col min="5387" max="5387" width="7" style="19" customWidth="1"/>
    <col min="5388" max="5388" width="6.21875" style="19" customWidth="1"/>
    <col min="5389" max="5632" width="9.21875" style="19"/>
    <col min="5633" max="5633" width="11.44140625" style="19" customWidth="1"/>
    <col min="5634" max="5635" width="12.21875" style="19" customWidth="1"/>
    <col min="5636" max="5636" width="15.5546875" style="19" customWidth="1"/>
    <col min="5637" max="5637" width="1.77734375" style="19" customWidth="1"/>
    <col min="5638" max="5638" width="12.77734375" style="19" customWidth="1"/>
    <col min="5639" max="5639" width="12.44140625" style="19" bestFit="1" customWidth="1"/>
    <col min="5640" max="5640" width="6.5546875" style="19" customWidth="1"/>
    <col min="5641" max="5641" width="15.21875" style="19" customWidth="1"/>
    <col min="5642" max="5642" width="9" style="19" customWidth="1"/>
    <col min="5643" max="5643" width="7" style="19" customWidth="1"/>
    <col min="5644" max="5644" width="6.21875" style="19" customWidth="1"/>
    <col min="5645" max="5888" width="9.21875" style="19"/>
    <col min="5889" max="5889" width="11.44140625" style="19" customWidth="1"/>
    <col min="5890" max="5891" width="12.21875" style="19" customWidth="1"/>
    <col min="5892" max="5892" width="15.5546875" style="19" customWidth="1"/>
    <col min="5893" max="5893" width="1.77734375" style="19" customWidth="1"/>
    <col min="5894" max="5894" width="12.77734375" style="19" customWidth="1"/>
    <col min="5895" max="5895" width="12.44140625" style="19" bestFit="1" customWidth="1"/>
    <col min="5896" max="5896" width="6.5546875" style="19" customWidth="1"/>
    <col min="5897" max="5897" width="15.21875" style="19" customWidth="1"/>
    <col min="5898" max="5898" width="9" style="19" customWidth="1"/>
    <col min="5899" max="5899" width="7" style="19" customWidth="1"/>
    <col min="5900" max="5900" width="6.21875" style="19" customWidth="1"/>
    <col min="5901" max="6144" width="9.21875" style="19"/>
    <col min="6145" max="6145" width="11.44140625" style="19" customWidth="1"/>
    <col min="6146" max="6147" width="12.21875" style="19" customWidth="1"/>
    <col min="6148" max="6148" width="15.5546875" style="19" customWidth="1"/>
    <col min="6149" max="6149" width="1.77734375" style="19" customWidth="1"/>
    <col min="6150" max="6150" width="12.77734375" style="19" customWidth="1"/>
    <col min="6151" max="6151" width="12.44140625" style="19" bestFit="1" customWidth="1"/>
    <col min="6152" max="6152" width="6.5546875" style="19" customWidth="1"/>
    <col min="6153" max="6153" width="15.21875" style="19" customWidth="1"/>
    <col min="6154" max="6154" width="9" style="19" customWidth="1"/>
    <col min="6155" max="6155" width="7" style="19" customWidth="1"/>
    <col min="6156" max="6156" width="6.21875" style="19" customWidth="1"/>
    <col min="6157" max="6400" width="9.21875" style="19"/>
    <col min="6401" max="6401" width="11.44140625" style="19" customWidth="1"/>
    <col min="6402" max="6403" width="12.21875" style="19" customWidth="1"/>
    <col min="6404" max="6404" width="15.5546875" style="19" customWidth="1"/>
    <col min="6405" max="6405" width="1.77734375" style="19" customWidth="1"/>
    <col min="6406" max="6406" width="12.77734375" style="19" customWidth="1"/>
    <col min="6407" max="6407" width="12.44140625" style="19" bestFit="1" customWidth="1"/>
    <col min="6408" max="6408" width="6.5546875" style="19" customWidth="1"/>
    <col min="6409" max="6409" width="15.21875" style="19" customWidth="1"/>
    <col min="6410" max="6410" width="9" style="19" customWidth="1"/>
    <col min="6411" max="6411" width="7" style="19" customWidth="1"/>
    <col min="6412" max="6412" width="6.21875" style="19" customWidth="1"/>
    <col min="6413" max="6656" width="9.21875" style="19"/>
    <col min="6657" max="6657" width="11.44140625" style="19" customWidth="1"/>
    <col min="6658" max="6659" width="12.21875" style="19" customWidth="1"/>
    <col min="6660" max="6660" width="15.5546875" style="19" customWidth="1"/>
    <col min="6661" max="6661" width="1.77734375" style="19" customWidth="1"/>
    <col min="6662" max="6662" width="12.77734375" style="19" customWidth="1"/>
    <col min="6663" max="6663" width="12.44140625" style="19" bestFit="1" customWidth="1"/>
    <col min="6664" max="6664" width="6.5546875" style="19" customWidth="1"/>
    <col min="6665" max="6665" width="15.21875" style="19" customWidth="1"/>
    <col min="6666" max="6666" width="9" style="19" customWidth="1"/>
    <col min="6667" max="6667" width="7" style="19" customWidth="1"/>
    <col min="6668" max="6668" width="6.21875" style="19" customWidth="1"/>
    <col min="6669" max="6912" width="9.21875" style="19"/>
    <col min="6913" max="6913" width="11.44140625" style="19" customWidth="1"/>
    <col min="6914" max="6915" width="12.21875" style="19" customWidth="1"/>
    <col min="6916" max="6916" width="15.5546875" style="19" customWidth="1"/>
    <col min="6917" max="6917" width="1.77734375" style="19" customWidth="1"/>
    <col min="6918" max="6918" width="12.77734375" style="19" customWidth="1"/>
    <col min="6919" max="6919" width="12.44140625" style="19" bestFit="1" customWidth="1"/>
    <col min="6920" max="6920" width="6.5546875" style="19" customWidth="1"/>
    <col min="6921" max="6921" width="15.21875" style="19" customWidth="1"/>
    <col min="6922" max="6922" width="9" style="19" customWidth="1"/>
    <col min="6923" max="6923" width="7" style="19" customWidth="1"/>
    <col min="6924" max="6924" width="6.21875" style="19" customWidth="1"/>
    <col min="6925" max="7168" width="9.21875" style="19"/>
    <col min="7169" max="7169" width="11.44140625" style="19" customWidth="1"/>
    <col min="7170" max="7171" width="12.21875" style="19" customWidth="1"/>
    <col min="7172" max="7172" width="15.5546875" style="19" customWidth="1"/>
    <col min="7173" max="7173" width="1.77734375" style="19" customWidth="1"/>
    <col min="7174" max="7174" width="12.77734375" style="19" customWidth="1"/>
    <col min="7175" max="7175" width="12.44140625" style="19" bestFit="1" customWidth="1"/>
    <col min="7176" max="7176" width="6.5546875" style="19" customWidth="1"/>
    <col min="7177" max="7177" width="15.21875" style="19" customWidth="1"/>
    <col min="7178" max="7178" width="9" style="19" customWidth="1"/>
    <col min="7179" max="7179" width="7" style="19" customWidth="1"/>
    <col min="7180" max="7180" width="6.21875" style="19" customWidth="1"/>
    <col min="7181" max="7424" width="9.21875" style="19"/>
    <col min="7425" max="7425" width="11.44140625" style="19" customWidth="1"/>
    <col min="7426" max="7427" width="12.21875" style="19" customWidth="1"/>
    <col min="7428" max="7428" width="15.5546875" style="19" customWidth="1"/>
    <col min="7429" max="7429" width="1.77734375" style="19" customWidth="1"/>
    <col min="7430" max="7430" width="12.77734375" style="19" customWidth="1"/>
    <col min="7431" max="7431" width="12.44140625" style="19" bestFit="1" customWidth="1"/>
    <col min="7432" max="7432" width="6.5546875" style="19" customWidth="1"/>
    <col min="7433" max="7433" width="15.21875" style="19" customWidth="1"/>
    <col min="7434" max="7434" width="9" style="19" customWidth="1"/>
    <col min="7435" max="7435" width="7" style="19" customWidth="1"/>
    <col min="7436" max="7436" width="6.21875" style="19" customWidth="1"/>
    <col min="7437" max="7680" width="9.21875" style="19"/>
    <col min="7681" max="7681" width="11.44140625" style="19" customWidth="1"/>
    <col min="7682" max="7683" width="12.21875" style="19" customWidth="1"/>
    <col min="7684" max="7684" width="15.5546875" style="19" customWidth="1"/>
    <col min="7685" max="7685" width="1.77734375" style="19" customWidth="1"/>
    <col min="7686" max="7686" width="12.77734375" style="19" customWidth="1"/>
    <col min="7687" max="7687" width="12.44140625" style="19" bestFit="1" customWidth="1"/>
    <col min="7688" max="7688" width="6.5546875" style="19" customWidth="1"/>
    <col min="7689" max="7689" width="15.21875" style="19" customWidth="1"/>
    <col min="7690" max="7690" width="9" style="19" customWidth="1"/>
    <col min="7691" max="7691" width="7" style="19" customWidth="1"/>
    <col min="7692" max="7692" width="6.21875" style="19" customWidth="1"/>
    <col min="7693" max="7936" width="9.21875" style="19"/>
    <col min="7937" max="7937" width="11.44140625" style="19" customWidth="1"/>
    <col min="7938" max="7939" width="12.21875" style="19" customWidth="1"/>
    <col min="7940" max="7940" width="15.5546875" style="19" customWidth="1"/>
    <col min="7941" max="7941" width="1.77734375" style="19" customWidth="1"/>
    <col min="7942" max="7942" width="12.77734375" style="19" customWidth="1"/>
    <col min="7943" max="7943" width="12.44140625" style="19" bestFit="1" customWidth="1"/>
    <col min="7944" max="7944" width="6.5546875" style="19" customWidth="1"/>
    <col min="7945" max="7945" width="15.21875" style="19" customWidth="1"/>
    <col min="7946" max="7946" width="9" style="19" customWidth="1"/>
    <col min="7947" max="7947" width="7" style="19" customWidth="1"/>
    <col min="7948" max="7948" width="6.21875" style="19" customWidth="1"/>
    <col min="7949" max="8192" width="9.21875" style="19"/>
    <col min="8193" max="8193" width="11.44140625" style="19" customWidth="1"/>
    <col min="8194" max="8195" width="12.21875" style="19" customWidth="1"/>
    <col min="8196" max="8196" width="15.5546875" style="19" customWidth="1"/>
    <col min="8197" max="8197" width="1.77734375" style="19" customWidth="1"/>
    <col min="8198" max="8198" width="12.77734375" style="19" customWidth="1"/>
    <col min="8199" max="8199" width="12.44140625" style="19" bestFit="1" customWidth="1"/>
    <col min="8200" max="8200" width="6.5546875" style="19" customWidth="1"/>
    <col min="8201" max="8201" width="15.21875" style="19" customWidth="1"/>
    <col min="8202" max="8202" width="9" style="19" customWidth="1"/>
    <col min="8203" max="8203" width="7" style="19" customWidth="1"/>
    <col min="8204" max="8204" width="6.21875" style="19" customWidth="1"/>
    <col min="8205" max="8448" width="9.21875" style="19"/>
    <col min="8449" max="8449" width="11.44140625" style="19" customWidth="1"/>
    <col min="8450" max="8451" width="12.21875" style="19" customWidth="1"/>
    <col min="8452" max="8452" width="15.5546875" style="19" customWidth="1"/>
    <col min="8453" max="8453" width="1.77734375" style="19" customWidth="1"/>
    <col min="8454" max="8454" width="12.77734375" style="19" customWidth="1"/>
    <col min="8455" max="8455" width="12.44140625" style="19" bestFit="1" customWidth="1"/>
    <col min="8456" max="8456" width="6.5546875" style="19" customWidth="1"/>
    <col min="8457" max="8457" width="15.21875" style="19" customWidth="1"/>
    <col min="8458" max="8458" width="9" style="19" customWidth="1"/>
    <col min="8459" max="8459" width="7" style="19" customWidth="1"/>
    <col min="8460" max="8460" width="6.21875" style="19" customWidth="1"/>
    <col min="8461" max="8704" width="9.21875" style="19"/>
    <col min="8705" max="8705" width="11.44140625" style="19" customWidth="1"/>
    <col min="8706" max="8707" width="12.21875" style="19" customWidth="1"/>
    <col min="8708" max="8708" width="15.5546875" style="19" customWidth="1"/>
    <col min="8709" max="8709" width="1.77734375" style="19" customWidth="1"/>
    <col min="8710" max="8710" width="12.77734375" style="19" customWidth="1"/>
    <col min="8711" max="8711" width="12.44140625" style="19" bestFit="1" customWidth="1"/>
    <col min="8712" max="8712" width="6.5546875" style="19" customWidth="1"/>
    <col min="8713" max="8713" width="15.21875" style="19" customWidth="1"/>
    <col min="8714" max="8714" width="9" style="19" customWidth="1"/>
    <col min="8715" max="8715" width="7" style="19" customWidth="1"/>
    <col min="8716" max="8716" width="6.21875" style="19" customWidth="1"/>
    <col min="8717" max="8960" width="9.21875" style="19"/>
    <col min="8961" max="8961" width="11.44140625" style="19" customWidth="1"/>
    <col min="8962" max="8963" width="12.21875" style="19" customWidth="1"/>
    <col min="8964" max="8964" width="15.5546875" style="19" customWidth="1"/>
    <col min="8965" max="8965" width="1.77734375" style="19" customWidth="1"/>
    <col min="8966" max="8966" width="12.77734375" style="19" customWidth="1"/>
    <col min="8967" max="8967" width="12.44140625" style="19" bestFit="1" customWidth="1"/>
    <col min="8968" max="8968" width="6.5546875" style="19" customWidth="1"/>
    <col min="8969" max="8969" width="15.21875" style="19" customWidth="1"/>
    <col min="8970" max="8970" width="9" style="19" customWidth="1"/>
    <col min="8971" max="8971" width="7" style="19" customWidth="1"/>
    <col min="8972" max="8972" width="6.21875" style="19" customWidth="1"/>
    <col min="8973" max="9216" width="9.21875" style="19"/>
    <col min="9217" max="9217" width="11.44140625" style="19" customWidth="1"/>
    <col min="9218" max="9219" width="12.21875" style="19" customWidth="1"/>
    <col min="9220" max="9220" width="15.5546875" style="19" customWidth="1"/>
    <col min="9221" max="9221" width="1.77734375" style="19" customWidth="1"/>
    <col min="9222" max="9222" width="12.77734375" style="19" customWidth="1"/>
    <col min="9223" max="9223" width="12.44140625" style="19" bestFit="1" customWidth="1"/>
    <col min="9224" max="9224" width="6.5546875" style="19" customWidth="1"/>
    <col min="9225" max="9225" width="15.21875" style="19" customWidth="1"/>
    <col min="9226" max="9226" width="9" style="19" customWidth="1"/>
    <col min="9227" max="9227" width="7" style="19" customWidth="1"/>
    <col min="9228" max="9228" width="6.21875" style="19" customWidth="1"/>
    <col min="9229" max="9472" width="9.21875" style="19"/>
    <col min="9473" max="9473" width="11.44140625" style="19" customWidth="1"/>
    <col min="9474" max="9475" width="12.21875" style="19" customWidth="1"/>
    <col min="9476" max="9476" width="15.5546875" style="19" customWidth="1"/>
    <col min="9477" max="9477" width="1.77734375" style="19" customWidth="1"/>
    <col min="9478" max="9478" width="12.77734375" style="19" customWidth="1"/>
    <col min="9479" max="9479" width="12.44140625" style="19" bestFit="1" customWidth="1"/>
    <col min="9480" max="9480" width="6.5546875" style="19" customWidth="1"/>
    <col min="9481" max="9481" width="15.21875" style="19" customWidth="1"/>
    <col min="9482" max="9482" width="9" style="19" customWidth="1"/>
    <col min="9483" max="9483" width="7" style="19" customWidth="1"/>
    <col min="9484" max="9484" width="6.21875" style="19" customWidth="1"/>
    <col min="9485" max="9728" width="9.21875" style="19"/>
    <col min="9729" max="9729" width="11.44140625" style="19" customWidth="1"/>
    <col min="9730" max="9731" width="12.21875" style="19" customWidth="1"/>
    <col min="9732" max="9732" width="15.5546875" style="19" customWidth="1"/>
    <col min="9733" max="9733" width="1.77734375" style="19" customWidth="1"/>
    <col min="9734" max="9734" width="12.77734375" style="19" customWidth="1"/>
    <col min="9735" max="9735" width="12.44140625" style="19" bestFit="1" customWidth="1"/>
    <col min="9736" max="9736" width="6.5546875" style="19" customWidth="1"/>
    <col min="9737" max="9737" width="15.21875" style="19" customWidth="1"/>
    <col min="9738" max="9738" width="9" style="19" customWidth="1"/>
    <col min="9739" max="9739" width="7" style="19" customWidth="1"/>
    <col min="9740" max="9740" width="6.21875" style="19" customWidth="1"/>
    <col min="9741" max="9984" width="9.21875" style="19"/>
    <col min="9985" max="9985" width="11.44140625" style="19" customWidth="1"/>
    <col min="9986" max="9987" width="12.21875" style="19" customWidth="1"/>
    <col min="9988" max="9988" width="15.5546875" style="19" customWidth="1"/>
    <col min="9989" max="9989" width="1.77734375" style="19" customWidth="1"/>
    <col min="9990" max="9990" width="12.77734375" style="19" customWidth="1"/>
    <col min="9991" max="9991" width="12.44140625" style="19" bestFit="1" customWidth="1"/>
    <col min="9992" max="9992" width="6.5546875" style="19" customWidth="1"/>
    <col min="9993" max="9993" width="15.21875" style="19" customWidth="1"/>
    <col min="9994" max="9994" width="9" style="19" customWidth="1"/>
    <col min="9995" max="9995" width="7" style="19" customWidth="1"/>
    <col min="9996" max="9996" width="6.21875" style="19" customWidth="1"/>
    <col min="9997" max="10240" width="9.21875" style="19"/>
    <col min="10241" max="10241" width="11.44140625" style="19" customWidth="1"/>
    <col min="10242" max="10243" width="12.21875" style="19" customWidth="1"/>
    <col min="10244" max="10244" width="15.5546875" style="19" customWidth="1"/>
    <col min="10245" max="10245" width="1.77734375" style="19" customWidth="1"/>
    <col min="10246" max="10246" width="12.77734375" style="19" customWidth="1"/>
    <col min="10247" max="10247" width="12.44140625" style="19" bestFit="1" customWidth="1"/>
    <col min="10248" max="10248" width="6.5546875" style="19" customWidth="1"/>
    <col min="10249" max="10249" width="15.21875" style="19" customWidth="1"/>
    <col min="10250" max="10250" width="9" style="19" customWidth="1"/>
    <col min="10251" max="10251" width="7" style="19" customWidth="1"/>
    <col min="10252" max="10252" width="6.21875" style="19" customWidth="1"/>
    <col min="10253" max="10496" width="9.21875" style="19"/>
    <col min="10497" max="10497" width="11.44140625" style="19" customWidth="1"/>
    <col min="10498" max="10499" width="12.21875" style="19" customWidth="1"/>
    <col min="10500" max="10500" width="15.5546875" style="19" customWidth="1"/>
    <col min="10501" max="10501" width="1.77734375" style="19" customWidth="1"/>
    <col min="10502" max="10502" width="12.77734375" style="19" customWidth="1"/>
    <col min="10503" max="10503" width="12.44140625" style="19" bestFit="1" customWidth="1"/>
    <col min="10504" max="10504" width="6.5546875" style="19" customWidth="1"/>
    <col min="10505" max="10505" width="15.21875" style="19" customWidth="1"/>
    <col min="10506" max="10506" width="9" style="19" customWidth="1"/>
    <col min="10507" max="10507" width="7" style="19" customWidth="1"/>
    <col min="10508" max="10508" width="6.21875" style="19" customWidth="1"/>
    <col min="10509" max="10752" width="9.21875" style="19"/>
    <col min="10753" max="10753" width="11.44140625" style="19" customWidth="1"/>
    <col min="10754" max="10755" width="12.21875" style="19" customWidth="1"/>
    <col min="10756" max="10756" width="15.5546875" style="19" customWidth="1"/>
    <col min="10757" max="10757" width="1.77734375" style="19" customWidth="1"/>
    <col min="10758" max="10758" width="12.77734375" style="19" customWidth="1"/>
    <col min="10759" max="10759" width="12.44140625" style="19" bestFit="1" customWidth="1"/>
    <col min="10760" max="10760" width="6.5546875" style="19" customWidth="1"/>
    <col min="10761" max="10761" width="15.21875" style="19" customWidth="1"/>
    <col min="10762" max="10762" width="9" style="19" customWidth="1"/>
    <col min="10763" max="10763" width="7" style="19" customWidth="1"/>
    <col min="10764" max="10764" width="6.21875" style="19" customWidth="1"/>
    <col min="10765" max="11008" width="9.21875" style="19"/>
    <col min="11009" max="11009" width="11.44140625" style="19" customWidth="1"/>
    <col min="11010" max="11011" width="12.21875" style="19" customWidth="1"/>
    <col min="11012" max="11012" width="15.5546875" style="19" customWidth="1"/>
    <col min="11013" max="11013" width="1.77734375" style="19" customWidth="1"/>
    <col min="11014" max="11014" width="12.77734375" style="19" customWidth="1"/>
    <col min="11015" max="11015" width="12.44140625" style="19" bestFit="1" customWidth="1"/>
    <col min="11016" max="11016" width="6.5546875" style="19" customWidth="1"/>
    <col min="11017" max="11017" width="15.21875" style="19" customWidth="1"/>
    <col min="11018" max="11018" width="9" style="19" customWidth="1"/>
    <col min="11019" max="11019" width="7" style="19" customWidth="1"/>
    <col min="11020" max="11020" width="6.21875" style="19" customWidth="1"/>
    <col min="11021" max="11264" width="9.21875" style="19"/>
    <col min="11265" max="11265" width="11.44140625" style="19" customWidth="1"/>
    <col min="11266" max="11267" width="12.21875" style="19" customWidth="1"/>
    <col min="11268" max="11268" width="15.5546875" style="19" customWidth="1"/>
    <col min="11269" max="11269" width="1.77734375" style="19" customWidth="1"/>
    <col min="11270" max="11270" width="12.77734375" style="19" customWidth="1"/>
    <col min="11271" max="11271" width="12.44140625" style="19" bestFit="1" customWidth="1"/>
    <col min="11272" max="11272" width="6.5546875" style="19" customWidth="1"/>
    <col min="11273" max="11273" width="15.21875" style="19" customWidth="1"/>
    <col min="11274" max="11274" width="9" style="19" customWidth="1"/>
    <col min="11275" max="11275" width="7" style="19" customWidth="1"/>
    <col min="11276" max="11276" width="6.21875" style="19" customWidth="1"/>
    <col min="11277" max="11520" width="9.21875" style="19"/>
    <col min="11521" max="11521" width="11.44140625" style="19" customWidth="1"/>
    <col min="11522" max="11523" width="12.21875" style="19" customWidth="1"/>
    <col min="11524" max="11524" width="15.5546875" style="19" customWidth="1"/>
    <col min="11525" max="11525" width="1.77734375" style="19" customWidth="1"/>
    <col min="11526" max="11526" width="12.77734375" style="19" customWidth="1"/>
    <col min="11527" max="11527" width="12.44140625" style="19" bestFit="1" customWidth="1"/>
    <col min="11528" max="11528" width="6.5546875" style="19" customWidth="1"/>
    <col min="11529" max="11529" width="15.21875" style="19" customWidth="1"/>
    <col min="11530" max="11530" width="9" style="19" customWidth="1"/>
    <col min="11531" max="11531" width="7" style="19" customWidth="1"/>
    <col min="11532" max="11532" width="6.21875" style="19" customWidth="1"/>
    <col min="11533" max="11776" width="9.21875" style="19"/>
    <col min="11777" max="11777" width="11.44140625" style="19" customWidth="1"/>
    <col min="11778" max="11779" width="12.21875" style="19" customWidth="1"/>
    <col min="11780" max="11780" width="15.5546875" style="19" customWidth="1"/>
    <col min="11781" max="11781" width="1.77734375" style="19" customWidth="1"/>
    <col min="11782" max="11782" width="12.77734375" style="19" customWidth="1"/>
    <col min="11783" max="11783" width="12.44140625" style="19" bestFit="1" customWidth="1"/>
    <col min="11784" max="11784" width="6.5546875" style="19" customWidth="1"/>
    <col min="11785" max="11785" width="15.21875" style="19" customWidth="1"/>
    <col min="11786" max="11786" width="9" style="19" customWidth="1"/>
    <col min="11787" max="11787" width="7" style="19" customWidth="1"/>
    <col min="11788" max="11788" width="6.21875" style="19" customWidth="1"/>
    <col min="11789" max="12032" width="9.21875" style="19"/>
    <col min="12033" max="12033" width="11.44140625" style="19" customWidth="1"/>
    <col min="12034" max="12035" width="12.21875" style="19" customWidth="1"/>
    <col min="12036" max="12036" width="15.5546875" style="19" customWidth="1"/>
    <col min="12037" max="12037" width="1.77734375" style="19" customWidth="1"/>
    <col min="12038" max="12038" width="12.77734375" style="19" customWidth="1"/>
    <col min="12039" max="12039" width="12.44140625" style="19" bestFit="1" customWidth="1"/>
    <col min="12040" max="12040" width="6.5546875" style="19" customWidth="1"/>
    <col min="12041" max="12041" width="15.21875" style="19" customWidth="1"/>
    <col min="12042" max="12042" width="9" style="19" customWidth="1"/>
    <col min="12043" max="12043" width="7" style="19" customWidth="1"/>
    <col min="12044" max="12044" width="6.21875" style="19" customWidth="1"/>
    <col min="12045" max="12288" width="9.21875" style="19"/>
    <col min="12289" max="12289" width="11.44140625" style="19" customWidth="1"/>
    <col min="12290" max="12291" width="12.21875" style="19" customWidth="1"/>
    <col min="12292" max="12292" width="15.5546875" style="19" customWidth="1"/>
    <col min="12293" max="12293" width="1.77734375" style="19" customWidth="1"/>
    <col min="12294" max="12294" width="12.77734375" style="19" customWidth="1"/>
    <col min="12295" max="12295" width="12.44140625" style="19" bestFit="1" customWidth="1"/>
    <col min="12296" max="12296" width="6.5546875" style="19" customWidth="1"/>
    <col min="12297" max="12297" width="15.21875" style="19" customWidth="1"/>
    <col min="12298" max="12298" width="9" style="19" customWidth="1"/>
    <col min="12299" max="12299" width="7" style="19" customWidth="1"/>
    <col min="12300" max="12300" width="6.21875" style="19" customWidth="1"/>
    <col min="12301" max="12544" width="9.21875" style="19"/>
    <col min="12545" max="12545" width="11.44140625" style="19" customWidth="1"/>
    <col min="12546" max="12547" width="12.21875" style="19" customWidth="1"/>
    <col min="12548" max="12548" width="15.5546875" style="19" customWidth="1"/>
    <col min="12549" max="12549" width="1.77734375" style="19" customWidth="1"/>
    <col min="12550" max="12550" width="12.77734375" style="19" customWidth="1"/>
    <col min="12551" max="12551" width="12.44140625" style="19" bestFit="1" customWidth="1"/>
    <col min="12552" max="12552" width="6.5546875" style="19" customWidth="1"/>
    <col min="12553" max="12553" width="15.21875" style="19" customWidth="1"/>
    <col min="12554" max="12554" width="9" style="19" customWidth="1"/>
    <col min="12555" max="12555" width="7" style="19" customWidth="1"/>
    <col min="12556" max="12556" width="6.21875" style="19" customWidth="1"/>
    <col min="12557" max="12800" width="9.21875" style="19"/>
    <col min="12801" max="12801" width="11.44140625" style="19" customWidth="1"/>
    <col min="12802" max="12803" width="12.21875" style="19" customWidth="1"/>
    <col min="12804" max="12804" width="15.5546875" style="19" customWidth="1"/>
    <col min="12805" max="12805" width="1.77734375" style="19" customWidth="1"/>
    <col min="12806" max="12806" width="12.77734375" style="19" customWidth="1"/>
    <col min="12807" max="12807" width="12.44140625" style="19" bestFit="1" customWidth="1"/>
    <col min="12808" max="12808" width="6.5546875" style="19" customWidth="1"/>
    <col min="12809" max="12809" width="15.21875" style="19" customWidth="1"/>
    <col min="12810" max="12810" width="9" style="19" customWidth="1"/>
    <col min="12811" max="12811" width="7" style="19" customWidth="1"/>
    <col min="12812" max="12812" width="6.21875" style="19" customWidth="1"/>
    <col min="12813" max="13056" width="9.21875" style="19"/>
    <col min="13057" max="13057" width="11.44140625" style="19" customWidth="1"/>
    <col min="13058" max="13059" width="12.21875" style="19" customWidth="1"/>
    <col min="13060" max="13060" width="15.5546875" style="19" customWidth="1"/>
    <col min="13061" max="13061" width="1.77734375" style="19" customWidth="1"/>
    <col min="13062" max="13062" width="12.77734375" style="19" customWidth="1"/>
    <col min="13063" max="13063" width="12.44140625" style="19" bestFit="1" customWidth="1"/>
    <col min="13064" max="13064" width="6.5546875" style="19" customWidth="1"/>
    <col min="13065" max="13065" width="15.21875" style="19" customWidth="1"/>
    <col min="13066" max="13066" width="9" style="19" customWidth="1"/>
    <col min="13067" max="13067" width="7" style="19" customWidth="1"/>
    <col min="13068" max="13068" width="6.21875" style="19" customWidth="1"/>
    <col min="13069" max="13312" width="9.21875" style="19"/>
    <col min="13313" max="13313" width="11.44140625" style="19" customWidth="1"/>
    <col min="13314" max="13315" width="12.21875" style="19" customWidth="1"/>
    <col min="13316" max="13316" width="15.5546875" style="19" customWidth="1"/>
    <col min="13317" max="13317" width="1.77734375" style="19" customWidth="1"/>
    <col min="13318" max="13318" width="12.77734375" style="19" customWidth="1"/>
    <col min="13319" max="13319" width="12.44140625" style="19" bestFit="1" customWidth="1"/>
    <col min="13320" max="13320" width="6.5546875" style="19" customWidth="1"/>
    <col min="13321" max="13321" width="15.21875" style="19" customWidth="1"/>
    <col min="13322" max="13322" width="9" style="19" customWidth="1"/>
    <col min="13323" max="13323" width="7" style="19" customWidth="1"/>
    <col min="13324" max="13324" width="6.21875" style="19" customWidth="1"/>
    <col min="13325" max="13568" width="9.21875" style="19"/>
    <col min="13569" max="13569" width="11.44140625" style="19" customWidth="1"/>
    <col min="13570" max="13571" width="12.21875" style="19" customWidth="1"/>
    <col min="13572" max="13572" width="15.5546875" style="19" customWidth="1"/>
    <col min="13573" max="13573" width="1.77734375" style="19" customWidth="1"/>
    <col min="13574" max="13574" width="12.77734375" style="19" customWidth="1"/>
    <col min="13575" max="13575" width="12.44140625" style="19" bestFit="1" customWidth="1"/>
    <col min="13576" max="13576" width="6.5546875" style="19" customWidth="1"/>
    <col min="13577" max="13577" width="15.21875" style="19" customWidth="1"/>
    <col min="13578" max="13578" width="9" style="19" customWidth="1"/>
    <col min="13579" max="13579" width="7" style="19" customWidth="1"/>
    <col min="13580" max="13580" width="6.21875" style="19" customWidth="1"/>
    <col min="13581" max="13824" width="9.21875" style="19"/>
    <col min="13825" max="13825" width="11.44140625" style="19" customWidth="1"/>
    <col min="13826" max="13827" width="12.21875" style="19" customWidth="1"/>
    <col min="13828" max="13828" width="15.5546875" style="19" customWidth="1"/>
    <col min="13829" max="13829" width="1.77734375" style="19" customWidth="1"/>
    <col min="13830" max="13830" width="12.77734375" style="19" customWidth="1"/>
    <col min="13831" max="13831" width="12.44140625" style="19" bestFit="1" customWidth="1"/>
    <col min="13832" max="13832" width="6.5546875" style="19" customWidth="1"/>
    <col min="13833" max="13833" width="15.21875" style="19" customWidth="1"/>
    <col min="13834" max="13834" width="9" style="19" customWidth="1"/>
    <col min="13835" max="13835" width="7" style="19" customWidth="1"/>
    <col min="13836" max="13836" width="6.21875" style="19" customWidth="1"/>
    <col min="13837" max="14080" width="9.21875" style="19"/>
    <col min="14081" max="14081" width="11.44140625" style="19" customWidth="1"/>
    <col min="14082" max="14083" width="12.21875" style="19" customWidth="1"/>
    <col min="14084" max="14084" width="15.5546875" style="19" customWidth="1"/>
    <col min="14085" max="14085" width="1.77734375" style="19" customWidth="1"/>
    <col min="14086" max="14086" width="12.77734375" style="19" customWidth="1"/>
    <col min="14087" max="14087" width="12.44140625" style="19" bestFit="1" customWidth="1"/>
    <col min="14088" max="14088" width="6.5546875" style="19" customWidth="1"/>
    <col min="14089" max="14089" width="15.21875" style="19" customWidth="1"/>
    <col min="14090" max="14090" width="9" style="19" customWidth="1"/>
    <col min="14091" max="14091" width="7" style="19" customWidth="1"/>
    <col min="14092" max="14092" width="6.21875" style="19" customWidth="1"/>
    <col min="14093" max="14336" width="9.21875" style="19"/>
    <col min="14337" max="14337" width="11.44140625" style="19" customWidth="1"/>
    <col min="14338" max="14339" width="12.21875" style="19" customWidth="1"/>
    <col min="14340" max="14340" width="15.5546875" style="19" customWidth="1"/>
    <col min="14341" max="14341" width="1.77734375" style="19" customWidth="1"/>
    <col min="14342" max="14342" width="12.77734375" style="19" customWidth="1"/>
    <col min="14343" max="14343" width="12.44140625" style="19" bestFit="1" customWidth="1"/>
    <col min="14344" max="14344" width="6.5546875" style="19" customWidth="1"/>
    <col min="14345" max="14345" width="15.21875" style="19" customWidth="1"/>
    <col min="14346" max="14346" width="9" style="19" customWidth="1"/>
    <col min="14347" max="14347" width="7" style="19" customWidth="1"/>
    <col min="14348" max="14348" width="6.21875" style="19" customWidth="1"/>
    <col min="14349" max="14592" width="9.21875" style="19"/>
    <col min="14593" max="14593" width="11.44140625" style="19" customWidth="1"/>
    <col min="14594" max="14595" width="12.21875" style="19" customWidth="1"/>
    <col min="14596" max="14596" width="15.5546875" style="19" customWidth="1"/>
    <col min="14597" max="14597" width="1.77734375" style="19" customWidth="1"/>
    <col min="14598" max="14598" width="12.77734375" style="19" customWidth="1"/>
    <col min="14599" max="14599" width="12.44140625" style="19" bestFit="1" customWidth="1"/>
    <col min="14600" max="14600" width="6.5546875" style="19" customWidth="1"/>
    <col min="14601" max="14601" width="15.21875" style="19" customWidth="1"/>
    <col min="14602" max="14602" width="9" style="19" customWidth="1"/>
    <col min="14603" max="14603" width="7" style="19" customWidth="1"/>
    <col min="14604" max="14604" width="6.21875" style="19" customWidth="1"/>
    <col min="14605" max="14848" width="9.21875" style="19"/>
    <col min="14849" max="14849" width="11.44140625" style="19" customWidth="1"/>
    <col min="14850" max="14851" width="12.21875" style="19" customWidth="1"/>
    <col min="14852" max="14852" width="15.5546875" style="19" customWidth="1"/>
    <col min="14853" max="14853" width="1.77734375" style="19" customWidth="1"/>
    <col min="14854" max="14854" width="12.77734375" style="19" customWidth="1"/>
    <col min="14855" max="14855" width="12.44140625" style="19" bestFit="1" customWidth="1"/>
    <col min="14856" max="14856" width="6.5546875" style="19" customWidth="1"/>
    <col min="14857" max="14857" width="15.21875" style="19" customWidth="1"/>
    <col min="14858" max="14858" width="9" style="19" customWidth="1"/>
    <col min="14859" max="14859" width="7" style="19" customWidth="1"/>
    <col min="14860" max="14860" width="6.21875" style="19" customWidth="1"/>
    <col min="14861" max="15104" width="9.21875" style="19"/>
    <col min="15105" max="15105" width="11.44140625" style="19" customWidth="1"/>
    <col min="15106" max="15107" width="12.21875" style="19" customWidth="1"/>
    <col min="15108" max="15108" width="15.5546875" style="19" customWidth="1"/>
    <col min="15109" max="15109" width="1.77734375" style="19" customWidth="1"/>
    <col min="15110" max="15110" width="12.77734375" style="19" customWidth="1"/>
    <col min="15111" max="15111" width="12.44140625" style="19" bestFit="1" customWidth="1"/>
    <col min="15112" max="15112" width="6.5546875" style="19" customWidth="1"/>
    <col min="15113" max="15113" width="15.21875" style="19" customWidth="1"/>
    <col min="15114" max="15114" width="9" style="19" customWidth="1"/>
    <col min="15115" max="15115" width="7" style="19" customWidth="1"/>
    <col min="15116" max="15116" width="6.21875" style="19" customWidth="1"/>
    <col min="15117" max="15360" width="9.21875" style="19"/>
    <col min="15361" max="15361" width="11.44140625" style="19" customWidth="1"/>
    <col min="15362" max="15363" width="12.21875" style="19" customWidth="1"/>
    <col min="15364" max="15364" width="15.5546875" style="19" customWidth="1"/>
    <col min="15365" max="15365" width="1.77734375" style="19" customWidth="1"/>
    <col min="15366" max="15366" width="12.77734375" style="19" customWidth="1"/>
    <col min="15367" max="15367" width="12.44140625" style="19" bestFit="1" customWidth="1"/>
    <col min="15368" max="15368" width="6.5546875" style="19" customWidth="1"/>
    <col min="15369" max="15369" width="15.21875" style="19" customWidth="1"/>
    <col min="15370" max="15370" width="9" style="19" customWidth="1"/>
    <col min="15371" max="15371" width="7" style="19" customWidth="1"/>
    <col min="15372" max="15372" width="6.21875" style="19" customWidth="1"/>
    <col min="15373" max="15616" width="9.21875" style="19"/>
    <col min="15617" max="15617" width="11.44140625" style="19" customWidth="1"/>
    <col min="15618" max="15619" width="12.21875" style="19" customWidth="1"/>
    <col min="15620" max="15620" width="15.5546875" style="19" customWidth="1"/>
    <col min="15621" max="15621" width="1.77734375" style="19" customWidth="1"/>
    <col min="15622" max="15622" width="12.77734375" style="19" customWidth="1"/>
    <col min="15623" max="15623" width="12.44140625" style="19" bestFit="1" customWidth="1"/>
    <col min="15624" max="15624" width="6.5546875" style="19" customWidth="1"/>
    <col min="15625" max="15625" width="15.21875" style="19" customWidth="1"/>
    <col min="15626" max="15626" width="9" style="19" customWidth="1"/>
    <col min="15627" max="15627" width="7" style="19" customWidth="1"/>
    <col min="15628" max="15628" width="6.21875" style="19" customWidth="1"/>
    <col min="15629" max="15872" width="9.21875" style="19"/>
    <col min="15873" max="15873" width="11.44140625" style="19" customWidth="1"/>
    <col min="15874" max="15875" width="12.21875" style="19" customWidth="1"/>
    <col min="15876" max="15876" width="15.5546875" style="19" customWidth="1"/>
    <col min="15877" max="15877" width="1.77734375" style="19" customWidth="1"/>
    <col min="15878" max="15878" width="12.77734375" style="19" customWidth="1"/>
    <col min="15879" max="15879" width="12.44140625" style="19" bestFit="1" customWidth="1"/>
    <col min="15880" max="15880" width="6.5546875" style="19" customWidth="1"/>
    <col min="15881" max="15881" width="15.21875" style="19" customWidth="1"/>
    <col min="15882" max="15882" width="9" style="19" customWidth="1"/>
    <col min="15883" max="15883" width="7" style="19" customWidth="1"/>
    <col min="15884" max="15884" width="6.21875" style="19" customWidth="1"/>
    <col min="15885" max="16128" width="9.21875" style="19"/>
    <col min="16129" max="16129" width="11.44140625" style="19" customWidth="1"/>
    <col min="16130" max="16131" width="12.21875" style="19" customWidth="1"/>
    <col min="16132" max="16132" width="15.5546875" style="19" customWidth="1"/>
    <col min="16133" max="16133" width="1.77734375" style="19" customWidth="1"/>
    <col min="16134" max="16134" width="12.77734375" style="19" customWidth="1"/>
    <col min="16135" max="16135" width="12.44140625" style="19" bestFit="1" customWidth="1"/>
    <col min="16136" max="16136" width="6.5546875" style="19" customWidth="1"/>
    <col min="16137" max="16137" width="15.21875" style="19" customWidth="1"/>
    <col min="16138" max="16138" width="9" style="19" customWidth="1"/>
    <col min="16139" max="16139" width="7" style="19" customWidth="1"/>
    <col min="16140" max="16140" width="6.21875" style="19" customWidth="1"/>
    <col min="16141" max="16384" width="9.21875" style="19"/>
  </cols>
  <sheetData>
    <row r="1" spans="1:53" s="21" customFormat="1" ht="12.6" customHeight="1">
      <c r="M1" s="29"/>
      <c r="N1" s="29"/>
    </row>
    <row r="2" spans="1:53" s="14" customFormat="1" ht="60" customHeight="1">
      <c r="A2" s="12"/>
      <c r="B2" s="16"/>
      <c r="C2" s="39"/>
      <c r="D2" s="39"/>
      <c r="E2" s="39"/>
      <c r="F2" s="564" t="s">
        <v>0</v>
      </c>
      <c r="G2" s="565"/>
      <c r="H2" s="565"/>
      <c r="I2" s="565"/>
      <c r="J2" s="17"/>
      <c r="K2" s="40" t="s">
        <v>195</v>
      </c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</row>
    <row r="3" spans="1:53" s="12" customFormat="1" ht="6.6" customHeight="1">
      <c r="B3" s="13"/>
      <c r="C3" s="566"/>
      <c r="D3" s="566"/>
      <c r="E3" s="566"/>
      <c r="F3" s="566"/>
      <c r="G3" s="566"/>
      <c r="H3" s="566"/>
      <c r="I3" s="566"/>
      <c r="J3" s="566"/>
      <c r="K3" s="13"/>
      <c r="L3" s="13"/>
    </row>
    <row r="4" spans="1:53" ht="18.75" customHeight="1">
      <c r="B4" s="425" t="s">
        <v>61</v>
      </c>
      <c r="C4" s="426"/>
      <c r="D4" s="426"/>
      <c r="E4" s="427"/>
      <c r="F4" s="19"/>
      <c r="G4" s="428" t="s">
        <v>62</v>
      </c>
      <c r="H4" s="428"/>
      <c r="I4" s="659">
        <f ca="1">NOW()</f>
        <v>45980.639491666669</v>
      </c>
      <c r="J4" s="660"/>
      <c r="K4" s="660"/>
      <c r="P4" s="105" t="s">
        <v>101</v>
      </c>
      <c r="Q4" s="105" t="s">
        <v>59</v>
      </c>
      <c r="R4" s="105" t="s">
        <v>59</v>
      </c>
    </row>
    <row r="5" spans="1:53" ht="25.05" customHeight="1">
      <c r="B5" s="136" t="s">
        <v>64</v>
      </c>
      <c r="C5" s="92" t="s">
        <v>65</v>
      </c>
      <c r="D5" s="119" t="s">
        <v>66</v>
      </c>
      <c r="E5" s="137" t="s">
        <v>122</v>
      </c>
      <c r="F5" s="19"/>
      <c r="G5" s="431" t="s">
        <v>67</v>
      </c>
      <c r="H5" s="431"/>
      <c r="I5" s="657" t="s">
        <v>101</v>
      </c>
      <c r="J5" s="658"/>
      <c r="K5" s="658"/>
      <c r="P5" s="105" t="s">
        <v>95</v>
      </c>
      <c r="Q5" s="105" t="s">
        <v>69</v>
      </c>
      <c r="R5" s="105" t="s">
        <v>70</v>
      </c>
    </row>
    <row r="6" spans="1:53" ht="15.75" customHeight="1">
      <c r="B6" s="258">
        <v>20</v>
      </c>
      <c r="C6" s="53">
        <v>0</v>
      </c>
      <c r="D6" s="53">
        <v>0</v>
      </c>
      <c r="E6" s="259">
        <f t="shared" ref="E6:E11" si="0">(C6*B6) + (D6*B6)</f>
        <v>0</v>
      </c>
      <c r="F6" s="19"/>
      <c r="G6" s="661" t="str">
        <f>VLOOKUP($I$5,$P$4:$R$11,2,FALSE)</f>
        <v xml:space="preserve"> </v>
      </c>
      <c r="H6" s="661"/>
      <c r="I6" s="661"/>
      <c r="J6" s="661" t="str">
        <f>VLOOKUP($I$5,$P$4:$R$11,3,FALSE)</f>
        <v xml:space="preserve"> </v>
      </c>
      <c r="K6" s="661"/>
      <c r="P6" s="105" t="s">
        <v>96</v>
      </c>
      <c r="Q6" s="105" t="s">
        <v>102</v>
      </c>
      <c r="R6" s="105" t="s">
        <v>59</v>
      </c>
    </row>
    <row r="7" spans="1:53" ht="15.75" customHeight="1">
      <c r="B7" s="258">
        <v>50</v>
      </c>
      <c r="C7" s="53">
        <v>1</v>
      </c>
      <c r="D7" s="53">
        <v>0</v>
      </c>
      <c r="E7" s="259">
        <f t="shared" si="0"/>
        <v>50</v>
      </c>
      <c r="F7" s="19"/>
      <c r="G7" s="661"/>
      <c r="H7" s="661"/>
      <c r="I7" s="661"/>
      <c r="J7" s="661"/>
      <c r="K7" s="661"/>
      <c r="P7" s="105" t="s">
        <v>97</v>
      </c>
      <c r="Q7" s="105" t="s">
        <v>69</v>
      </c>
      <c r="R7" s="105" t="s">
        <v>70</v>
      </c>
    </row>
    <row r="8" spans="1:53" ht="15.75" customHeight="1">
      <c r="B8" s="258">
        <v>100</v>
      </c>
      <c r="C8" s="53">
        <v>0</v>
      </c>
      <c r="D8" s="53">
        <v>0</v>
      </c>
      <c r="E8" s="259">
        <f t="shared" si="0"/>
        <v>0</v>
      </c>
      <c r="F8" s="19"/>
      <c r="G8" s="668"/>
      <c r="H8" s="668"/>
      <c r="I8" s="668"/>
      <c r="J8" s="668"/>
      <c r="K8" s="668"/>
      <c r="P8" s="105" t="s">
        <v>98</v>
      </c>
      <c r="Q8" s="105" t="s">
        <v>102</v>
      </c>
      <c r="R8" s="105" t="s">
        <v>59</v>
      </c>
    </row>
    <row r="9" spans="1:53" ht="15.75" customHeight="1">
      <c r="B9" s="258">
        <v>200</v>
      </c>
      <c r="C9" s="53">
        <v>0</v>
      </c>
      <c r="D9" s="53">
        <v>0</v>
      </c>
      <c r="E9" s="259">
        <f t="shared" si="0"/>
        <v>0</v>
      </c>
      <c r="F9" s="19"/>
      <c r="G9" s="668"/>
      <c r="H9" s="668"/>
      <c r="I9" s="668"/>
      <c r="J9" s="668"/>
      <c r="K9" s="668"/>
      <c r="P9" s="105" t="s">
        <v>99</v>
      </c>
      <c r="Q9" s="105" t="s">
        <v>69</v>
      </c>
      <c r="R9" s="105" t="s">
        <v>70</v>
      </c>
    </row>
    <row r="10" spans="1:53" ht="15.75" customHeight="1">
      <c r="B10" s="258">
        <v>500</v>
      </c>
      <c r="C10" s="53">
        <v>0</v>
      </c>
      <c r="D10" s="53">
        <v>0</v>
      </c>
      <c r="E10" s="259">
        <f t="shared" si="0"/>
        <v>0</v>
      </c>
      <c r="F10" s="19"/>
      <c r="G10" s="668"/>
      <c r="H10" s="668"/>
      <c r="I10" s="668"/>
      <c r="J10" s="668"/>
      <c r="K10" s="668"/>
      <c r="P10" s="105" t="s">
        <v>100</v>
      </c>
      <c r="Q10" s="105" t="s">
        <v>102</v>
      </c>
      <c r="R10" s="105" t="s">
        <v>59</v>
      </c>
    </row>
    <row r="11" spans="1:53" ht="15.75" customHeight="1">
      <c r="B11" s="258">
        <v>1000</v>
      </c>
      <c r="C11" s="53">
        <v>0</v>
      </c>
      <c r="D11" s="53">
        <v>1</v>
      </c>
      <c r="E11" s="259">
        <f t="shared" si="0"/>
        <v>1000</v>
      </c>
      <c r="F11" s="19"/>
      <c r="G11" s="668"/>
      <c r="H11" s="668"/>
      <c r="I11" s="668"/>
      <c r="J11" s="668"/>
      <c r="K11" s="668"/>
    </row>
    <row r="12" spans="1:53" s="22" customFormat="1" ht="18.75" customHeight="1">
      <c r="B12" s="390" t="s">
        <v>71</v>
      </c>
      <c r="C12" s="390"/>
      <c r="D12" s="391"/>
      <c r="E12" s="258">
        <f>SUM(E6:E11)</f>
        <v>1050</v>
      </c>
      <c r="G12" s="668"/>
      <c r="H12" s="668"/>
      <c r="I12" s="668"/>
      <c r="J12" s="668"/>
      <c r="K12" s="668"/>
      <c r="L12" s="23"/>
      <c r="M12" s="23"/>
    </row>
    <row r="13" spans="1:53" ht="5.0999999999999996" customHeight="1">
      <c r="B13" s="19"/>
      <c r="C13" s="19"/>
      <c r="D13" s="19"/>
      <c r="E13" s="19"/>
      <c r="F13" s="19"/>
      <c r="G13" s="106"/>
      <c r="H13" s="19"/>
      <c r="I13" s="19"/>
      <c r="J13" s="19"/>
      <c r="K13" s="19"/>
    </row>
    <row r="14" spans="1:53" ht="25.05" customHeight="1">
      <c r="B14" s="185" t="s">
        <v>72</v>
      </c>
      <c r="C14" s="92" t="s">
        <v>65</v>
      </c>
      <c r="D14" s="119" t="s">
        <v>66</v>
      </c>
      <c r="E14" s="186" t="s">
        <v>122</v>
      </c>
      <c r="F14" s="21"/>
      <c r="G14" s="412" t="s">
        <v>73</v>
      </c>
      <c r="H14" s="412"/>
      <c r="I14" s="412"/>
      <c r="J14" s="412"/>
      <c r="K14" s="412"/>
    </row>
    <row r="15" spans="1:53" ht="15.75" customHeight="1">
      <c r="B15" s="260">
        <v>0.1</v>
      </c>
      <c r="C15" s="188">
        <v>0</v>
      </c>
      <c r="D15" s="188">
        <v>0</v>
      </c>
      <c r="E15" s="261">
        <f>(C15*B15) + (D15*B15)</f>
        <v>0</v>
      </c>
      <c r="F15" s="19"/>
      <c r="G15" s="396" t="s">
        <v>74</v>
      </c>
      <c r="H15" s="396"/>
      <c r="I15" s="396"/>
      <c r="J15" s="662">
        <f>+E24</f>
        <v>1056</v>
      </c>
      <c r="K15" s="662"/>
    </row>
    <row r="16" spans="1:53" ht="15.75" customHeight="1">
      <c r="B16" s="258">
        <v>0.2</v>
      </c>
      <c r="C16" s="53">
        <v>0</v>
      </c>
      <c r="D16" s="53">
        <v>0</v>
      </c>
      <c r="E16" s="259">
        <f t="shared" ref="E16:E21" si="1">(C16*B16) + (D16*B16)</f>
        <v>0</v>
      </c>
      <c r="F16" s="19"/>
      <c r="G16" s="396" t="s">
        <v>75</v>
      </c>
      <c r="H16" s="396"/>
      <c r="I16" s="396"/>
      <c r="J16" s="663">
        <v>220</v>
      </c>
      <c r="K16" s="663">
        <v>250</v>
      </c>
    </row>
    <row r="17" spans="2:13" ht="15.75" customHeight="1">
      <c r="B17" s="258">
        <v>0.5</v>
      </c>
      <c r="C17" s="53">
        <v>0</v>
      </c>
      <c r="D17" s="53">
        <v>0</v>
      </c>
      <c r="E17" s="259">
        <f t="shared" si="1"/>
        <v>0</v>
      </c>
      <c r="F17" s="19"/>
      <c r="G17" s="396" t="s">
        <v>76</v>
      </c>
      <c r="H17" s="396"/>
      <c r="I17" s="396"/>
      <c r="J17" s="662">
        <f>+J15-J16</f>
        <v>836</v>
      </c>
      <c r="K17" s="662"/>
    </row>
    <row r="18" spans="2:13" ht="15.75" customHeight="1">
      <c r="B18" s="258">
        <v>1</v>
      </c>
      <c r="C18" s="53">
        <v>0</v>
      </c>
      <c r="D18" s="53">
        <v>0</v>
      </c>
      <c r="E18" s="259">
        <f t="shared" si="1"/>
        <v>0</v>
      </c>
      <c r="F18" s="19"/>
      <c r="G18" s="399"/>
      <c r="H18" s="399"/>
      <c r="I18" s="399"/>
      <c r="J18" s="399"/>
      <c r="K18" s="24"/>
    </row>
    <row r="19" spans="2:13" ht="15.75" customHeight="1">
      <c r="B19" s="258">
        <v>2</v>
      </c>
      <c r="C19" s="53">
        <v>3</v>
      </c>
      <c r="D19" s="53">
        <v>0</v>
      </c>
      <c r="E19" s="259">
        <f t="shared" si="1"/>
        <v>6</v>
      </c>
      <c r="F19" s="19"/>
      <c r="G19" s="400" t="s">
        <v>77</v>
      </c>
      <c r="H19" s="445"/>
      <c r="I19" s="68" t="s">
        <v>119</v>
      </c>
      <c r="J19" s="69"/>
      <c r="K19" s="70"/>
    </row>
    <row r="20" spans="2:13" ht="15.75" customHeight="1">
      <c r="B20" s="258">
        <v>5</v>
      </c>
      <c r="C20" s="53">
        <v>0</v>
      </c>
      <c r="D20" s="53">
        <v>0</v>
      </c>
      <c r="E20" s="259">
        <f>(C20*B20) + (D20*B20)</f>
        <v>0</v>
      </c>
      <c r="F20" s="19"/>
      <c r="G20" s="446"/>
      <c r="H20" s="448"/>
      <c r="I20" s="210"/>
      <c r="J20" s="71"/>
      <c r="K20" s="72"/>
    </row>
    <row r="21" spans="2:13" ht="15.75" customHeight="1">
      <c r="B21" s="258">
        <v>10</v>
      </c>
      <c r="C21" s="53">
        <v>0</v>
      </c>
      <c r="D21" s="53">
        <v>0</v>
      </c>
      <c r="E21" s="259">
        <f t="shared" si="1"/>
        <v>0</v>
      </c>
      <c r="F21" s="19"/>
      <c r="G21" s="262"/>
      <c r="H21" s="263"/>
      <c r="I21" s="71"/>
      <c r="J21" s="71"/>
      <c r="K21" s="72"/>
    </row>
    <row r="22" spans="2:13" s="22" customFormat="1" ht="18.75" customHeight="1">
      <c r="B22" s="390" t="s">
        <v>78</v>
      </c>
      <c r="C22" s="390"/>
      <c r="D22" s="391"/>
      <c r="E22" s="258">
        <f>SUM(E15:E21)</f>
        <v>6</v>
      </c>
      <c r="G22" s="73"/>
      <c r="H22" s="71"/>
      <c r="I22" s="71"/>
      <c r="J22" s="71"/>
      <c r="K22" s="72"/>
      <c r="L22" s="23"/>
      <c r="M22" s="23"/>
    </row>
    <row r="23" spans="2:13" ht="5.0999999999999996" customHeight="1">
      <c r="B23" s="19"/>
      <c r="C23" s="19"/>
      <c r="D23" s="19"/>
      <c r="E23" s="19"/>
      <c r="F23" s="19"/>
      <c r="G23" s="73"/>
      <c r="H23" s="71"/>
      <c r="I23" s="71"/>
      <c r="J23" s="71"/>
      <c r="K23" s="72"/>
    </row>
    <row r="24" spans="2:13" ht="18.75" customHeight="1">
      <c r="B24" s="433" t="s">
        <v>79</v>
      </c>
      <c r="C24" s="434"/>
      <c r="D24" s="435"/>
      <c r="E24" s="264">
        <f>E12+E22</f>
        <v>1056</v>
      </c>
      <c r="F24" s="19"/>
      <c r="G24" s="75"/>
      <c r="H24" s="76"/>
      <c r="I24" s="395"/>
      <c r="J24" s="395"/>
      <c r="K24" s="77"/>
    </row>
    <row r="25" spans="2:13" ht="5.0999999999999996" customHeight="1">
      <c r="B25" s="19"/>
      <c r="C25" s="19"/>
      <c r="D25" s="19"/>
      <c r="E25" s="19"/>
      <c r="F25" s="19"/>
      <c r="G25" s="106"/>
      <c r="H25" s="19"/>
      <c r="I25" s="19"/>
      <c r="J25" s="19"/>
      <c r="K25" s="19"/>
    </row>
    <row r="26" spans="2:13" ht="18.75" customHeight="1">
      <c r="B26" s="351" t="s">
        <v>86</v>
      </c>
      <c r="C26" s="352"/>
      <c r="D26" s="352"/>
      <c r="E26" s="352"/>
      <c r="F26" s="352"/>
      <c r="G26" s="352"/>
      <c r="H26" s="352"/>
      <c r="I26" s="352"/>
      <c r="J26" s="352"/>
      <c r="K26" s="353"/>
    </row>
    <row r="27" spans="2:13" ht="16.5" customHeight="1">
      <c r="B27" s="358" t="s">
        <v>87</v>
      </c>
      <c r="C27" s="359"/>
      <c r="D27" s="423"/>
      <c r="E27" s="49" t="s">
        <v>81</v>
      </c>
      <c r="F27" s="359" t="s">
        <v>23</v>
      </c>
      <c r="G27" s="359"/>
      <c r="H27" s="359" t="s">
        <v>76</v>
      </c>
      <c r="I27" s="359"/>
      <c r="J27" s="359" t="s">
        <v>77</v>
      </c>
      <c r="K27" s="424"/>
    </row>
    <row r="28" spans="2:13" ht="15.75" customHeight="1">
      <c r="B28" s="354" t="s">
        <v>191</v>
      </c>
      <c r="C28" s="354"/>
      <c r="D28" s="355"/>
      <c r="E28" s="152">
        <v>5</v>
      </c>
      <c r="F28" s="484">
        <v>0</v>
      </c>
      <c r="G28" s="484"/>
      <c r="H28" s="485">
        <f>+E28-F28</f>
        <v>5</v>
      </c>
      <c r="I28" s="485"/>
      <c r="J28" s="357" t="str">
        <f>IF(H28&lt;&gt;0,"Explicar","")</f>
        <v>Explicar</v>
      </c>
      <c r="K28" s="357"/>
    </row>
    <row r="29" spans="2:13" ht="15.75" customHeight="1">
      <c r="B29" s="354" t="s">
        <v>105</v>
      </c>
      <c r="C29" s="354"/>
      <c r="D29" s="355"/>
      <c r="E29" s="154">
        <v>0</v>
      </c>
      <c r="F29" s="484">
        <v>0</v>
      </c>
      <c r="G29" s="484"/>
      <c r="H29" s="485">
        <f>+E29-F29</f>
        <v>0</v>
      </c>
      <c r="I29" s="485"/>
      <c r="J29" s="357" t="str">
        <f>IF(H29&lt;&gt;0,"Explicar","")</f>
        <v/>
      </c>
      <c r="K29" s="357"/>
    </row>
    <row r="30" spans="2:13" ht="15.75" customHeight="1">
      <c r="B30" s="354" t="s">
        <v>105</v>
      </c>
      <c r="C30" s="354"/>
      <c r="D30" s="355"/>
      <c r="E30" s="154">
        <v>0</v>
      </c>
      <c r="F30" s="484">
        <v>0</v>
      </c>
      <c r="G30" s="484"/>
      <c r="H30" s="485">
        <f>+E30-F30</f>
        <v>0</v>
      </c>
      <c r="I30" s="485"/>
      <c r="J30" s="357" t="str">
        <f>IF(H30&lt;&gt;0,"Explicar","")</f>
        <v/>
      </c>
      <c r="K30" s="357"/>
    </row>
    <row r="31" spans="2:13" ht="5.0999999999999996" customHeight="1">
      <c r="B31" s="19"/>
      <c r="C31" s="19"/>
      <c r="D31" s="19"/>
      <c r="E31" s="19"/>
      <c r="F31" s="19"/>
      <c r="G31" s="106"/>
      <c r="H31" s="19"/>
      <c r="I31" s="19"/>
      <c r="J31" s="19"/>
      <c r="K31" s="19"/>
    </row>
    <row r="32" spans="2:13" ht="18.75" customHeight="1">
      <c r="B32" s="351" t="s">
        <v>106</v>
      </c>
      <c r="C32" s="352"/>
      <c r="D32" s="352"/>
      <c r="E32" s="352"/>
      <c r="F32" s="352"/>
      <c r="G32" s="352"/>
      <c r="H32" s="352"/>
      <c r="I32" s="352"/>
      <c r="J32" s="352"/>
      <c r="K32" s="353"/>
    </row>
    <row r="33" spans="2:39" ht="16.5" customHeight="1">
      <c r="B33" s="358" t="s">
        <v>107</v>
      </c>
      <c r="C33" s="359"/>
      <c r="D33" s="423"/>
      <c r="E33" s="49" t="s">
        <v>23</v>
      </c>
      <c r="F33" s="360" t="s">
        <v>189</v>
      </c>
      <c r="G33" s="361"/>
      <c r="H33" s="361"/>
      <c r="I33" s="361"/>
      <c r="J33" s="361"/>
      <c r="K33" s="362"/>
    </row>
    <row r="34" spans="2:39" ht="15.75" customHeight="1">
      <c r="B34" s="332" t="s">
        <v>60</v>
      </c>
      <c r="C34" s="332"/>
      <c r="D34" s="333"/>
      <c r="E34" s="154">
        <v>5</v>
      </c>
      <c r="F34" s="363"/>
      <c r="G34" s="363"/>
      <c r="H34" s="363"/>
      <c r="I34" s="363"/>
      <c r="J34" s="363"/>
      <c r="K34" s="363"/>
    </row>
    <row r="35" spans="2:39" ht="15.75" customHeight="1">
      <c r="B35" s="332" t="s">
        <v>197</v>
      </c>
      <c r="C35" s="332"/>
      <c r="D35" s="333"/>
      <c r="E35" s="154">
        <v>0</v>
      </c>
      <c r="F35" s="363"/>
      <c r="G35" s="363"/>
      <c r="H35" s="363"/>
      <c r="I35" s="363"/>
      <c r="J35" s="363"/>
      <c r="K35" s="363"/>
    </row>
    <row r="36" spans="2:39" s="35" customFormat="1" ht="15.75" customHeight="1">
      <c r="B36" s="354" t="s">
        <v>105</v>
      </c>
      <c r="C36" s="354"/>
      <c r="D36" s="355"/>
      <c r="E36" s="154">
        <v>0</v>
      </c>
      <c r="F36" s="496"/>
      <c r="G36" s="496"/>
      <c r="H36" s="496"/>
      <c r="I36" s="496"/>
      <c r="J36" s="496"/>
      <c r="K36" s="496"/>
      <c r="L36" s="34"/>
      <c r="M36" s="34"/>
    </row>
    <row r="37" spans="2:39" ht="15.75" customHeight="1">
      <c r="B37" s="354" t="s">
        <v>105</v>
      </c>
      <c r="C37" s="354"/>
      <c r="D37" s="355"/>
      <c r="E37" s="154">
        <v>0</v>
      </c>
      <c r="F37" s="363"/>
      <c r="G37" s="363"/>
      <c r="H37" s="363"/>
      <c r="I37" s="363"/>
      <c r="J37" s="363"/>
      <c r="K37" s="363"/>
    </row>
    <row r="38" spans="2:39" ht="5.0999999999999996" customHeight="1">
      <c r="B38" s="19"/>
      <c r="C38" s="19"/>
      <c r="D38" s="19"/>
      <c r="E38" s="19"/>
      <c r="F38" s="19"/>
      <c r="G38" s="106"/>
      <c r="H38" s="19"/>
      <c r="I38" s="19"/>
      <c r="J38" s="19"/>
      <c r="K38" s="19"/>
    </row>
    <row r="39" spans="2:39" s="36" customFormat="1" ht="18.75" customHeight="1">
      <c r="B39" s="664" t="s">
        <v>88</v>
      </c>
      <c r="C39" s="665"/>
      <c r="D39" s="665"/>
      <c r="E39" s="665"/>
      <c r="F39" s="665"/>
      <c r="G39" s="665"/>
      <c r="H39" s="665"/>
      <c r="I39" s="665"/>
      <c r="J39" s="665"/>
      <c r="K39" s="666"/>
      <c r="L39" s="34"/>
      <c r="M39" s="34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</row>
    <row r="40" spans="2:39" s="36" customFormat="1" ht="25.95" customHeight="1">
      <c r="B40" s="358" t="s">
        <v>89</v>
      </c>
      <c r="C40" s="359"/>
      <c r="D40" s="423"/>
      <c r="E40" s="360" t="s">
        <v>123</v>
      </c>
      <c r="F40" s="361"/>
      <c r="G40" s="436"/>
      <c r="H40" s="91" t="s">
        <v>23</v>
      </c>
      <c r="I40" s="49" t="s">
        <v>76</v>
      </c>
      <c r="J40" s="360" t="s">
        <v>109</v>
      </c>
      <c r="K40" s="362"/>
      <c r="L40" s="34"/>
      <c r="M40" s="34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</row>
    <row r="41" spans="2:39" s="36" customFormat="1" ht="15.75" customHeight="1">
      <c r="B41" s="414" t="s">
        <v>39</v>
      </c>
      <c r="C41" s="414"/>
      <c r="D41" s="414"/>
      <c r="E41" s="667">
        <v>0</v>
      </c>
      <c r="F41" s="667"/>
      <c r="G41" s="667"/>
      <c r="H41" s="265">
        <v>25</v>
      </c>
      <c r="I41" s="258">
        <f>+E41-H41</f>
        <v>-25</v>
      </c>
      <c r="J41" s="357" t="str">
        <f>IF(H41&lt;&gt;0,"Explicar","")</f>
        <v>Explicar</v>
      </c>
      <c r="K41" s="357"/>
      <c r="L41" s="37"/>
      <c r="M41" s="37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</row>
    <row r="42" spans="2:39" s="36" customFormat="1" ht="15.75" customHeight="1">
      <c r="B42" s="414" t="s">
        <v>44</v>
      </c>
      <c r="C42" s="414"/>
      <c r="D42" s="414"/>
      <c r="E42" s="667">
        <v>0</v>
      </c>
      <c r="F42" s="667"/>
      <c r="G42" s="667"/>
      <c r="H42" s="265">
        <v>0</v>
      </c>
      <c r="I42" s="258">
        <f t="shared" ref="I42:I48" si="2">+E42-H42</f>
        <v>0</v>
      </c>
      <c r="J42" s="357" t="str">
        <f t="shared" ref="J42:J49" si="3">IF(H42&lt;&gt;0,"Explicar","")</f>
        <v/>
      </c>
      <c r="K42" s="357"/>
      <c r="L42" s="34"/>
      <c r="M42" s="34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</row>
    <row r="43" spans="2:39" s="36" customFormat="1" ht="15.75" customHeight="1">
      <c r="B43" s="414" t="s">
        <v>112</v>
      </c>
      <c r="C43" s="414"/>
      <c r="D43" s="414"/>
      <c r="E43" s="667">
        <v>0</v>
      </c>
      <c r="F43" s="667"/>
      <c r="G43" s="667"/>
      <c r="H43" s="265">
        <v>0</v>
      </c>
      <c r="I43" s="258">
        <f t="shared" si="2"/>
        <v>0</v>
      </c>
      <c r="J43" s="357" t="str">
        <f t="shared" si="3"/>
        <v/>
      </c>
      <c r="K43" s="357"/>
      <c r="L43" s="34"/>
      <c r="M43" s="34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</row>
    <row r="44" spans="2:39" s="36" customFormat="1" ht="15.75" customHeight="1">
      <c r="B44" s="414" t="s">
        <v>45</v>
      </c>
      <c r="C44" s="414"/>
      <c r="D44" s="414"/>
      <c r="E44" s="667">
        <v>0</v>
      </c>
      <c r="F44" s="667"/>
      <c r="G44" s="667"/>
      <c r="H44" s="265">
        <v>0</v>
      </c>
      <c r="I44" s="258">
        <f t="shared" si="2"/>
        <v>0</v>
      </c>
      <c r="J44" s="357" t="str">
        <f t="shared" si="3"/>
        <v/>
      </c>
      <c r="K44" s="357"/>
      <c r="L44" s="34"/>
      <c r="M44" s="34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</row>
    <row r="45" spans="2:39" s="36" customFormat="1" ht="15.75" customHeight="1">
      <c r="B45" s="414" t="s">
        <v>113</v>
      </c>
      <c r="C45" s="414"/>
      <c r="D45" s="414"/>
      <c r="E45" s="667">
        <v>0</v>
      </c>
      <c r="F45" s="667"/>
      <c r="G45" s="667"/>
      <c r="H45" s="265">
        <v>0</v>
      </c>
      <c r="I45" s="258">
        <f t="shared" si="2"/>
        <v>0</v>
      </c>
      <c r="J45" s="357" t="str">
        <f t="shared" si="3"/>
        <v/>
      </c>
      <c r="K45" s="357"/>
      <c r="L45" s="34"/>
      <c r="M45" s="34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</row>
    <row r="46" spans="2:39" s="36" customFormat="1" ht="15.75" customHeight="1">
      <c r="B46" s="354" t="s">
        <v>92</v>
      </c>
      <c r="C46" s="354"/>
      <c r="D46" s="354"/>
      <c r="E46" s="667">
        <v>0</v>
      </c>
      <c r="F46" s="667"/>
      <c r="G46" s="667"/>
      <c r="H46" s="265">
        <v>0</v>
      </c>
      <c r="I46" s="258">
        <f t="shared" si="2"/>
        <v>0</v>
      </c>
      <c r="J46" s="357" t="str">
        <f t="shared" si="3"/>
        <v/>
      </c>
      <c r="K46" s="357"/>
      <c r="L46" s="34"/>
      <c r="M46" s="34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</row>
    <row r="47" spans="2:39" s="36" customFormat="1" ht="15.75" customHeight="1">
      <c r="B47" s="354" t="s">
        <v>92</v>
      </c>
      <c r="C47" s="354"/>
      <c r="D47" s="354"/>
      <c r="E47" s="667">
        <v>0</v>
      </c>
      <c r="F47" s="667"/>
      <c r="G47" s="667"/>
      <c r="H47" s="265">
        <v>0</v>
      </c>
      <c r="I47" s="258">
        <f t="shared" si="2"/>
        <v>0</v>
      </c>
      <c r="J47" s="357" t="str">
        <f t="shared" si="3"/>
        <v/>
      </c>
      <c r="K47" s="357"/>
      <c r="L47" s="34"/>
      <c r="M47" s="34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</row>
    <row r="48" spans="2:39" s="36" customFormat="1" ht="15.75" customHeight="1">
      <c r="B48" s="354" t="s">
        <v>92</v>
      </c>
      <c r="C48" s="354"/>
      <c r="D48" s="354"/>
      <c r="E48" s="667">
        <v>0</v>
      </c>
      <c r="F48" s="667"/>
      <c r="G48" s="667"/>
      <c r="H48" s="265">
        <v>0</v>
      </c>
      <c r="I48" s="258">
        <f t="shared" si="2"/>
        <v>0</v>
      </c>
      <c r="J48" s="357" t="str">
        <f t="shared" si="3"/>
        <v/>
      </c>
      <c r="K48" s="357"/>
      <c r="L48" s="34"/>
      <c r="M48" s="34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</row>
    <row r="49" spans="2:39" s="36" customFormat="1" ht="18.75" customHeight="1">
      <c r="B49" s="438" t="s">
        <v>93</v>
      </c>
      <c r="C49" s="438"/>
      <c r="D49" s="438"/>
      <c r="E49" s="669">
        <f>SUM(E41:G48)</f>
        <v>0</v>
      </c>
      <c r="F49" s="669">
        <f>SUM(F41:F48)</f>
        <v>0</v>
      </c>
      <c r="G49" s="669">
        <f>SUM(G41:G48)</f>
        <v>0</v>
      </c>
      <c r="H49" s="258">
        <f>SUM(H41:H48)</f>
        <v>25</v>
      </c>
      <c r="I49" s="258">
        <f>SUM(I41:I48)</f>
        <v>-25</v>
      </c>
      <c r="J49" s="580" t="str">
        <f t="shared" si="3"/>
        <v>Explicar</v>
      </c>
      <c r="K49" s="580"/>
      <c r="L49" s="34"/>
      <c r="M49" s="34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</row>
    <row r="50" spans="2:39" ht="9.6" customHeight="1">
      <c r="B50" s="19"/>
      <c r="C50" s="19"/>
      <c r="D50" s="19"/>
      <c r="E50" s="19"/>
      <c r="F50" s="19"/>
      <c r="G50" s="106"/>
      <c r="H50" s="106"/>
      <c r="I50" s="19"/>
      <c r="J50" s="19"/>
      <c r="K50" s="19"/>
      <c r="L50" s="19"/>
      <c r="N50" s="20"/>
    </row>
    <row r="51" spans="2:39" ht="17.399999999999999">
      <c r="B51" s="464" t="s">
        <v>94</v>
      </c>
      <c r="C51" s="465"/>
      <c r="D51" s="466"/>
      <c r="E51" s="158" t="s">
        <v>119</v>
      </c>
      <c r="F51" s="158"/>
      <c r="G51" s="158"/>
      <c r="H51" s="158"/>
      <c r="I51" s="158"/>
      <c r="J51" s="158"/>
      <c r="K51" s="159"/>
    </row>
    <row r="52" spans="2:39" ht="17.399999999999999">
      <c r="B52" s="467"/>
      <c r="C52" s="468"/>
      <c r="D52" s="469"/>
      <c r="E52" s="14"/>
      <c r="F52" s="14"/>
      <c r="G52" s="14"/>
      <c r="H52" s="14"/>
      <c r="I52" s="14"/>
      <c r="J52" s="14"/>
      <c r="K52" s="160"/>
    </row>
    <row r="53" spans="2:39" ht="17.399999999999999">
      <c r="B53" s="163"/>
      <c r="C53" s="14"/>
      <c r="D53" s="14"/>
      <c r="E53" s="14"/>
      <c r="F53" s="14"/>
      <c r="G53" s="14"/>
      <c r="H53" s="14"/>
      <c r="I53" s="14"/>
      <c r="J53" s="14"/>
      <c r="K53" s="160"/>
      <c r="L53" s="19"/>
      <c r="M53" s="19"/>
    </row>
    <row r="54" spans="2:39" ht="17.399999999999999">
      <c r="B54" s="163"/>
      <c r="C54" s="14"/>
      <c r="D54" s="14"/>
      <c r="E54" s="14"/>
      <c r="F54" s="14"/>
      <c r="G54" s="14"/>
      <c r="H54" s="14"/>
      <c r="I54" s="14"/>
      <c r="J54" s="14"/>
      <c r="K54" s="160"/>
      <c r="L54" s="19"/>
      <c r="M54" s="19"/>
    </row>
    <row r="55" spans="2:39" ht="17.399999999999999">
      <c r="B55" s="163"/>
      <c r="C55" s="14"/>
      <c r="D55" s="14"/>
      <c r="E55" s="14"/>
      <c r="F55" s="14"/>
      <c r="G55" s="14"/>
      <c r="H55" s="14"/>
      <c r="I55" s="14"/>
      <c r="J55" s="14"/>
      <c r="K55" s="160"/>
      <c r="L55" s="19"/>
      <c r="M55" s="19"/>
    </row>
    <row r="56" spans="2:39" ht="17.399999999999999">
      <c r="B56" s="163"/>
      <c r="C56" s="14"/>
      <c r="D56" s="14"/>
      <c r="E56" s="14"/>
      <c r="F56" s="14"/>
      <c r="G56" s="14"/>
      <c r="H56" s="14"/>
      <c r="I56" s="14"/>
      <c r="J56" s="14"/>
      <c r="K56" s="160"/>
      <c r="L56" s="19"/>
      <c r="M56" s="19"/>
    </row>
    <row r="57" spans="2:39" ht="17.399999999999999">
      <c r="B57" s="164"/>
      <c r="C57" s="161"/>
      <c r="D57" s="161"/>
      <c r="E57" s="161"/>
      <c r="F57" s="161"/>
      <c r="G57" s="161"/>
      <c r="H57" s="161"/>
      <c r="I57" s="161"/>
      <c r="J57" s="161"/>
      <c r="K57" s="162"/>
      <c r="L57" s="19"/>
      <c r="M57" s="19"/>
    </row>
    <row r="58" spans="2:39" ht="17.399999999999999"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</row>
    <row r="59" spans="2:39" ht="17.399999999999999"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</row>
    <row r="60" spans="2:39" ht="17.399999999999999"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</row>
    <row r="61" spans="2:39" ht="17.399999999999999"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</row>
    <row r="62" spans="2:39" ht="17.399999999999999"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</row>
    <row r="63" spans="2:39" ht="17.399999999999999"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</row>
    <row r="64" spans="2:39" ht="17.399999999999999"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</row>
    <row r="65" s="19" customFormat="1" ht="17.399999999999999"/>
    <row r="66" s="19" customFormat="1" ht="17.399999999999999"/>
    <row r="67" s="19" customFormat="1" ht="17.399999999999999"/>
    <row r="68" s="19" customFormat="1" ht="17.399999999999999"/>
    <row r="69" s="19" customFormat="1" ht="17.399999999999999"/>
    <row r="70" s="19" customFormat="1" ht="17.399999999999999"/>
    <row r="71" s="19" customFormat="1" ht="17.399999999999999"/>
    <row r="72" s="19" customFormat="1" ht="17.399999999999999"/>
    <row r="73" s="19" customFormat="1" ht="17.399999999999999"/>
    <row r="74" s="19" customFormat="1" ht="17.399999999999999"/>
    <row r="75" s="19" customFormat="1" ht="17.399999999999999"/>
    <row r="76" s="19" customFormat="1" ht="17.399999999999999"/>
    <row r="77" s="19" customFormat="1" ht="17.399999999999999"/>
    <row r="78" s="19" customFormat="1" ht="17.399999999999999"/>
    <row r="79" s="19" customFormat="1" ht="17.399999999999999"/>
    <row r="80" s="19" customFormat="1" ht="17.399999999999999"/>
    <row r="81" s="19" customFormat="1" ht="17.399999999999999"/>
    <row r="82" s="19" customFormat="1" ht="17.399999999999999"/>
    <row r="83" s="19" customFormat="1" ht="17.399999999999999"/>
    <row r="84" s="19" customFormat="1" ht="17.399999999999999"/>
    <row r="85" s="19" customFormat="1" ht="17.399999999999999"/>
    <row r="86" s="19" customFormat="1" ht="17.399999999999999"/>
    <row r="87" s="19" customFormat="1" ht="17.399999999999999"/>
    <row r="88" s="19" customFormat="1" ht="17.399999999999999"/>
    <row r="89" s="19" customFormat="1" ht="17.399999999999999"/>
    <row r="90" s="19" customFormat="1" ht="17.399999999999999"/>
    <row r="91" s="19" customFormat="1" ht="17.399999999999999"/>
    <row r="92" s="19" customFormat="1" ht="17.399999999999999"/>
    <row r="93" s="19" customFormat="1" ht="17.399999999999999"/>
    <row r="94" s="19" customFormat="1" ht="17.399999999999999"/>
    <row r="95" s="19" customFormat="1" ht="17.399999999999999"/>
    <row r="96" s="19" customFormat="1" ht="17.399999999999999"/>
    <row r="97" s="19" customFormat="1" ht="17.399999999999999"/>
    <row r="98" s="19" customFormat="1" ht="17.399999999999999"/>
    <row r="99" s="19" customFormat="1" ht="17.399999999999999"/>
    <row r="100" s="19" customFormat="1" ht="17.399999999999999"/>
    <row r="101" s="19" customFormat="1" ht="17.399999999999999"/>
    <row r="102" s="19" customFormat="1" ht="17.399999999999999"/>
    <row r="103" s="19" customFormat="1" ht="17.399999999999999"/>
    <row r="104" s="19" customFormat="1" ht="17.399999999999999"/>
    <row r="105" s="19" customFormat="1" ht="17.399999999999999"/>
    <row r="106" s="19" customFormat="1" ht="17.399999999999999"/>
    <row r="107" s="19" customFormat="1" ht="17.399999999999999"/>
    <row r="108" s="19" customFormat="1" ht="17.399999999999999"/>
    <row r="109" s="19" customFormat="1" ht="17.399999999999999"/>
    <row r="110" s="19" customFormat="1" ht="17.399999999999999"/>
    <row r="111" s="19" customFormat="1" ht="17.399999999999999"/>
    <row r="112" s="19" customFormat="1" ht="17.399999999999999"/>
    <row r="113" s="19" customFormat="1" ht="17.399999999999999"/>
    <row r="114" s="19" customFormat="1" ht="17.399999999999999"/>
    <row r="115" s="19" customFormat="1" ht="17.399999999999999"/>
    <row r="116" s="19" customFormat="1" ht="17.399999999999999"/>
    <row r="117" s="19" customFormat="1" ht="17.399999999999999"/>
    <row r="118" s="19" customFormat="1" ht="17.399999999999999"/>
    <row r="119" s="19" customFormat="1" ht="17.399999999999999"/>
    <row r="120" s="19" customFormat="1" ht="17.399999999999999"/>
    <row r="121" s="19" customFormat="1" ht="17.399999999999999"/>
    <row r="122" s="19" customFormat="1" ht="17.399999999999999"/>
    <row r="123" s="19" customFormat="1" ht="17.399999999999999"/>
    <row r="124" s="19" customFormat="1" ht="17.399999999999999"/>
    <row r="125" s="19" customFormat="1" ht="17.399999999999999"/>
    <row r="126" s="19" customFormat="1" ht="17.399999999999999"/>
    <row r="127" s="19" customFormat="1" ht="17.399999999999999"/>
    <row r="128" s="19" customFormat="1" ht="17.399999999999999"/>
    <row r="129" s="19" customFormat="1" ht="17.399999999999999"/>
    <row r="130" s="19" customFormat="1" ht="17.399999999999999"/>
    <row r="131" s="19" customFormat="1" ht="17.399999999999999"/>
    <row r="132" s="19" customFormat="1" ht="17.399999999999999"/>
    <row r="133" s="19" customFormat="1" ht="17.399999999999999"/>
    <row r="134" s="19" customFormat="1" ht="17.399999999999999"/>
    <row r="135" s="19" customFormat="1" ht="17.399999999999999"/>
    <row r="136" s="19" customFormat="1" ht="17.399999999999999"/>
    <row r="137" s="19" customFormat="1" ht="17.399999999999999"/>
    <row r="138" s="19" customFormat="1" ht="17.399999999999999"/>
    <row r="139" s="19" customFormat="1" ht="17.399999999999999"/>
    <row r="140" s="19" customFormat="1" ht="17.399999999999999"/>
    <row r="141" s="19" customFormat="1" ht="17.399999999999999"/>
    <row r="142" s="19" customFormat="1" ht="17.399999999999999"/>
    <row r="143" s="19" customFormat="1" ht="17.399999999999999"/>
    <row r="144" s="19" customFormat="1" ht="17.399999999999999"/>
    <row r="145" spans="2:13" ht="17.399999999999999"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</row>
    <row r="146" spans="2:13" ht="17.399999999999999"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</row>
    <row r="147" spans="2:13" ht="17.399999999999999"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</row>
    <row r="148" spans="2:13" ht="17.399999999999999"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</row>
    <row r="149" spans="2:13" ht="17.399999999999999"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</row>
    <row r="150" spans="2:13" ht="17.399999999999999"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</row>
    <row r="151" spans="2:13" ht="17.399999999999999"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</row>
    <row r="152" spans="2:13" ht="17.399999999999999"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</row>
    <row r="153" spans="2:13" ht="17.399999999999999"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</row>
    <row r="154" spans="2:13" ht="17.399999999999999"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</row>
    <row r="155" spans="2:13" ht="17.399999999999999"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</row>
    <row r="156" spans="2:13" ht="17.399999999999999"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</row>
    <row r="157" spans="2:13" ht="17.399999999999999"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</row>
    <row r="158" spans="2:13" ht="17.399999999999999">
      <c r="L158" s="19"/>
      <c r="M158" s="19"/>
    </row>
    <row r="159" spans="2:13" ht="17.399999999999999">
      <c r="L159" s="19"/>
      <c r="M159" s="19"/>
    </row>
    <row r="160" spans="2:13" ht="17.399999999999999">
      <c r="L160" s="19"/>
      <c r="M160" s="19"/>
    </row>
    <row r="161" spans="2:13" ht="17.399999999999999">
      <c r="L161" s="19"/>
      <c r="M161" s="19"/>
    </row>
    <row r="162" spans="2:13" ht="17.399999999999999">
      <c r="L162" s="19"/>
      <c r="M162" s="19"/>
    </row>
    <row r="163" spans="2:13" ht="17.399999999999999">
      <c r="L163" s="19"/>
      <c r="M163" s="19"/>
    </row>
    <row r="164" spans="2:13" ht="17.399999999999999">
      <c r="L164" s="19"/>
      <c r="M164" s="19"/>
    </row>
    <row r="165" spans="2:13" ht="17.399999999999999"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</row>
    <row r="166" spans="2:13" ht="17.399999999999999"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</row>
    <row r="167" spans="2:13" ht="17.399999999999999"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</row>
    <row r="168" spans="2:13" ht="17.399999999999999"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</row>
    <row r="169" spans="2:13" ht="17.399999999999999"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</row>
    <row r="170" spans="2:13" ht="17.399999999999999"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</row>
    <row r="171" spans="2:13" ht="17.399999999999999"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</row>
    <row r="172" spans="2:13" ht="17.399999999999999"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</row>
    <row r="173" spans="2:13" ht="17.399999999999999"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</row>
    <row r="174" spans="2:13" ht="17.399999999999999"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</row>
    <row r="175" spans="2:13" ht="17.399999999999999"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</row>
    <row r="176" spans="2:13" ht="17.399999999999999"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</row>
    <row r="177" s="19" customFormat="1" ht="17.399999999999999"/>
    <row r="178" s="19" customFormat="1" ht="17.399999999999999"/>
    <row r="179" s="19" customFormat="1" ht="17.399999999999999"/>
    <row r="180" s="19" customFormat="1" ht="17.399999999999999"/>
    <row r="181" s="19" customFormat="1" ht="17.399999999999999"/>
    <row r="182" s="19" customFormat="1" ht="17.399999999999999"/>
    <row r="183" s="19" customFormat="1" ht="17.399999999999999"/>
    <row r="184" s="19" customFormat="1" ht="17.399999999999999"/>
    <row r="185" s="19" customFormat="1" ht="17.399999999999999"/>
    <row r="186" s="19" customFormat="1" ht="17.399999999999999"/>
    <row r="187" s="19" customFormat="1" ht="17.399999999999999"/>
    <row r="188" s="19" customFormat="1" ht="17.399999999999999"/>
    <row r="189" s="19" customFormat="1" ht="17.399999999999999"/>
    <row r="190" s="19" customFormat="1" ht="17.399999999999999"/>
    <row r="191" s="19" customFormat="1" ht="17.399999999999999"/>
    <row r="192" s="19" customFormat="1" ht="17.399999999999999"/>
    <row r="193" s="19" customFormat="1" ht="17.399999999999999"/>
    <row r="194" s="19" customFormat="1" ht="17.399999999999999"/>
    <row r="195" s="19" customFormat="1" ht="17.399999999999999"/>
    <row r="196" s="19" customFormat="1" ht="17.399999999999999"/>
    <row r="197" s="19" customFormat="1" ht="17.399999999999999"/>
    <row r="198" s="19" customFormat="1" ht="17.399999999999999"/>
    <row r="199" s="19" customFormat="1" ht="17.399999999999999"/>
    <row r="200" s="19" customFormat="1" ht="17.399999999999999"/>
    <row r="201" s="19" customFormat="1" ht="17.399999999999999"/>
    <row r="202" s="19" customFormat="1" ht="17.399999999999999"/>
    <row r="203" s="19" customFormat="1" ht="17.399999999999999"/>
    <row r="204" s="19" customFormat="1" ht="17.399999999999999"/>
    <row r="205" s="19" customFormat="1" ht="17.399999999999999"/>
    <row r="206" s="19" customFormat="1" ht="17.399999999999999"/>
    <row r="207" s="19" customFormat="1" ht="17.399999999999999"/>
    <row r="208" s="19" customFormat="1" ht="17.399999999999999"/>
    <row r="209" s="19" customFormat="1" ht="17.399999999999999"/>
    <row r="210" s="19" customFormat="1" ht="17.399999999999999"/>
    <row r="211" s="19" customFormat="1" ht="17.399999999999999"/>
    <row r="212" s="19" customFormat="1" ht="17.399999999999999"/>
    <row r="213" s="19" customFormat="1" ht="17.399999999999999"/>
    <row r="214" s="19" customFormat="1" ht="17.399999999999999"/>
    <row r="215" s="19" customFormat="1" ht="17.399999999999999"/>
    <row r="216" s="19" customFormat="1" ht="17.399999999999999"/>
    <row r="217" s="19" customFormat="1" ht="17.399999999999999"/>
    <row r="218" s="19" customFormat="1" ht="17.399999999999999"/>
    <row r="219" s="19" customFormat="1" ht="17.399999999999999"/>
    <row r="220" s="19" customFormat="1" ht="17.399999999999999"/>
    <row r="221" s="19" customFormat="1" ht="17.399999999999999"/>
    <row r="222" s="19" customFormat="1" ht="17.399999999999999"/>
    <row r="223" s="19" customFormat="1" ht="17.399999999999999"/>
    <row r="224" s="19" customFormat="1" ht="17.399999999999999"/>
    <row r="225" s="19" customFormat="1" ht="17.399999999999999"/>
    <row r="226" s="19" customFormat="1" ht="17.399999999999999"/>
    <row r="227" s="19" customFormat="1" ht="17.399999999999999"/>
    <row r="228" s="19" customFormat="1" ht="17.399999999999999"/>
    <row r="229" s="19" customFormat="1" ht="17.399999999999999"/>
    <row r="230" s="19" customFormat="1" ht="17.399999999999999"/>
    <row r="231" s="19" customFormat="1" ht="17.399999999999999"/>
    <row r="232" s="19" customFormat="1" ht="17.399999999999999"/>
    <row r="233" s="19" customFormat="1" ht="17.399999999999999"/>
    <row r="234" s="19" customFormat="1" ht="17.399999999999999"/>
    <row r="235" s="19" customFormat="1" ht="17.399999999999999"/>
    <row r="236" s="19" customFormat="1" ht="17.399999999999999"/>
    <row r="237" s="19" customFormat="1" ht="17.399999999999999"/>
    <row r="238" s="19" customFormat="1" ht="17.399999999999999"/>
    <row r="239" s="19" customFormat="1" ht="17.399999999999999"/>
    <row r="240" s="19" customFormat="1" ht="17.399999999999999"/>
    <row r="241" s="19" customFormat="1" ht="17.399999999999999"/>
    <row r="242" s="19" customFormat="1" ht="12.45" customHeight="1"/>
    <row r="243" s="19" customFormat="1" ht="12.45" customHeight="1"/>
    <row r="244" s="19" customFormat="1" ht="12.45" customHeight="1"/>
  </sheetData>
  <sheetProtection algorithmName="SHA-512" hashValue="q4TdUht6Yt97gPYM5MKoVYq70NXbBL27H2vJpejeqa6H9wp9kMPnrRd6pp5QX0PkqaQ1jci8XHa79506AMZmSQ==" saltValue="rpnBEnqUhKnwdhEXiFvJFg==" spinCount="100000" sheet="1" objects="1" scenarios="1"/>
  <mergeCells count="84">
    <mergeCell ref="F2:I2"/>
    <mergeCell ref="C3:J3"/>
    <mergeCell ref="G8:I12"/>
    <mergeCell ref="J8:K12"/>
    <mergeCell ref="B51:D52"/>
    <mergeCell ref="H28:I28"/>
    <mergeCell ref="J28:K28"/>
    <mergeCell ref="B48:D48"/>
    <mergeCell ref="E48:G48"/>
    <mergeCell ref="J48:K48"/>
    <mergeCell ref="B49:D49"/>
    <mergeCell ref="E49:G49"/>
    <mergeCell ref="J49:K49"/>
    <mergeCell ref="B46:D46"/>
    <mergeCell ref="E46:G46"/>
    <mergeCell ref="J46:K46"/>
    <mergeCell ref="B47:D47"/>
    <mergeCell ref="E47:G47"/>
    <mergeCell ref="J47:K47"/>
    <mergeCell ref="B45:D45"/>
    <mergeCell ref="E45:G45"/>
    <mergeCell ref="J45:K45"/>
    <mergeCell ref="B43:D43"/>
    <mergeCell ref="E43:G43"/>
    <mergeCell ref="J43:K43"/>
    <mergeCell ref="B44:D44"/>
    <mergeCell ref="E44:G44"/>
    <mergeCell ref="J44:K44"/>
    <mergeCell ref="B41:D41"/>
    <mergeCell ref="E41:G41"/>
    <mergeCell ref="J41:K41"/>
    <mergeCell ref="B42:D42"/>
    <mergeCell ref="E42:G42"/>
    <mergeCell ref="J42:K42"/>
    <mergeCell ref="B37:D37"/>
    <mergeCell ref="F37:K37"/>
    <mergeCell ref="B39:K39"/>
    <mergeCell ref="B40:D40"/>
    <mergeCell ref="E40:G40"/>
    <mergeCell ref="J40:K40"/>
    <mergeCell ref="B34:D34"/>
    <mergeCell ref="F34:K34"/>
    <mergeCell ref="B35:D35"/>
    <mergeCell ref="F35:K35"/>
    <mergeCell ref="B36:D36"/>
    <mergeCell ref="F36:K36"/>
    <mergeCell ref="B33:D33"/>
    <mergeCell ref="F33:K33"/>
    <mergeCell ref="B28:D28"/>
    <mergeCell ref="F28:G28"/>
    <mergeCell ref="B29:D29"/>
    <mergeCell ref="F29:G29"/>
    <mergeCell ref="H29:I29"/>
    <mergeCell ref="J29:K29"/>
    <mergeCell ref="B30:D30"/>
    <mergeCell ref="F30:G30"/>
    <mergeCell ref="H30:I30"/>
    <mergeCell ref="J30:K30"/>
    <mergeCell ref="B32:K32"/>
    <mergeCell ref="B22:D22"/>
    <mergeCell ref="B24:D24"/>
    <mergeCell ref="I24:J24"/>
    <mergeCell ref="B26:K26"/>
    <mergeCell ref="B27:D27"/>
    <mergeCell ref="F27:G27"/>
    <mergeCell ref="H27:I27"/>
    <mergeCell ref="J27:K27"/>
    <mergeCell ref="G19:H20"/>
    <mergeCell ref="G6:I7"/>
    <mergeCell ref="J6:K7"/>
    <mergeCell ref="B12:D12"/>
    <mergeCell ref="G14:K14"/>
    <mergeCell ref="G15:I15"/>
    <mergeCell ref="J15:K15"/>
    <mergeCell ref="G16:I16"/>
    <mergeCell ref="J16:K16"/>
    <mergeCell ref="G17:I17"/>
    <mergeCell ref="J17:K17"/>
    <mergeCell ref="G18:J18"/>
    <mergeCell ref="G5:H5"/>
    <mergeCell ref="I5:K5"/>
    <mergeCell ref="B4:E4"/>
    <mergeCell ref="G4:H4"/>
    <mergeCell ref="I4:K4"/>
  </mergeCells>
  <conditionalFormatting sqref="H28:I30">
    <cfRule type="cellIs" dxfId="23" priority="1" operator="notEqual">
      <formula>0</formula>
    </cfRule>
  </conditionalFormatting>
  <conditionalFormatting sqref="I19:I20">
    <cfRule type="colorScale" priority="6">
      <colorScale>
        <cfvo type="min"/>
        <cfvo type="max"/>
        <color rgb="FFFF7128"/>
        <color rgb="FFFFEF9C"/>
      </colorScale>
    </cfRule>
  </conditionalFormatting>
  <conditionalFormatting sqref="J17:K17 I41:I49">
    <cfRule type="cellIs" dxfId="22" priority="5" operator="notEqual">
      <formula>0</formula>
    </cfRule>
  </conditionalFormatting>
  <conditionalFormatting sqref="K18">
    <cfRule type="cellIs" dxfId="21" priority="8" stopIfTrue="1" operator="notEqual">
      <formula>0</formula>
    </cfRule>
  </conditionalFormatting>
  <conditionalFormatting sqref="K24">
    <cfRule type="cellIs" dxfId="20" priority="7" stopIfTrue="1" operator="notEqual">
      <formula>0</formula>
    </cfRule>
  </conditionalFormatting>
  <dataValidations count="1">
    <dataValidation type="list" allowBlank="1" showInputMessage="1" showErrorMessage="1" sqref="I5:K5" xr:uid="{61278DD9-522D-4044-A2F1-4CD1FD173755}">
      <formula1>$P$4:$P$10</formula1>
    </dataValidation>
  </dataValidations>
  <printOptions horizontalCentered="1" verticalCentered="1"/>
  <pageMargins left="0.47244094488188981" right="0.47244094488188981" top="0.51181102362204722" bottom="0.51181102362204722" header="0.27559055118110237" footer="0.27559055118110237"/>
  <pageSetup paperSize="9" scale="73" orientation="portrait" r:id="rId1"/>
  <headerFooter>
    <oddHeader>&amp;L&amp;"Arial,Regular"&amp;8&amp;K003A70&amp;F&amp;R&amp;"Arial,Regular"&amp;8&amp;K003A70&amp;A</oddHeader>
    <oddFooter>&amp;C&amp;"Arial,Regular"&amp;8&amp;K003A70Business Processes - Operations</oddFoot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a91f668-dc1c-4903-8923-8e6618190d66}" enabled="0" method="" siteId="{8a91f668-dc1c-4903-8923-8e6618190d6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INDEX</vt:lpstr>
      <vt:lpstr>EURO EN</vt:lpstr>
      <vt:lpstr>EURO SP</vt:lpstr>
      <vt:lpstr>CZECH RPC</vt:lpstr>
      <vt:lpstr>ARGENTINA</vt:lpstr>
      <vt:lpstr>CHILE</vt:lpstr>
      <vt:lpstr>COLOMBIA</vt:lpstr>
      <vt:lpstr>ECUADOR-HAITI</vt:lpstr>
      <vt:lpstr>MEXICO</vt:lpstr>
      <vt:lpstr>PERU</vt:lpstr>
      <vt:lpstr>URUGUAY</vt:lpstr>
      <vt:lpstr>USA-NY</vt:lpstr>
      <vt:lpstr>ARGENTINA!Print_Area</vt:lpstr>
      <vt:lpstr>CHILE!Print_Area</vt:lpstr>
      <vt:lpstr>COLOMBIA!Print_Area</vt:lpstr>
      <vt:lpstr>'CZECH RPC'!Print_Area</vt:lpstr>
      <vt:lpstr>'ECUADOR-HAITI'!Print_Area</vt:lpstr>
      <vt:lpstr>'EURO EN'!Print_Area</vt:lpstr>
      <vt:lpstr>'EURO SP'!Print_Area</vt:lpstr>
      <vt:lpstr>MEXICO!Print_Area</vt:lpstr>
      <vt:lpstr>PERU!Print_Area</vt:lpstr>
      <vt:lpstr>URUGUAY!Print_Area</vt:lpstr>
      <vt:lpstr>'USA-NY'!Print_Area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JARILLO CARO</dc:creator>
  <cp:lastModifiedBy>PILAR JARILLO CARO</cp:lastModifiedBy>
  <cp:lastPrinted>2025-09-15T14:36:13Z</cp:lastPrinted>
  <dcterms:created xsi:type="dcterms:W3CDTF">2021-09-30T04:12:27Z</dcterms:created>
  <dcterms:modified xsi:type="dcterms:W3CDTF">2025-11-19T14:21:02Z</dcterms:modified>
</cp:coreProperties>
</file>